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35" windowHeight="6540" activeTab="0"/>
  </bookViews>
  <sheets>
    <sheet name="Lagerfachkarte" sheetId="1" r:id="rId1"/>
    <sheet name="Lösung" sheetId="2" r:id="rId2"/>
    <sheet name="Grafiken zur Lösung" sheetId="3" r:id="rId3"/>
    <sheet name="Grafik" sheetId="4" r:id="rId4"/>
    <sheet name="Lagerkennzahlen" sheetId="5" r:id="rId5"/>
  </sheets>
  <definedNames/>
  <calcPr fullCalcOnLoad="1"/>
</workbook>
</file>

<file path=xl/sharedStrings.xml><?xml version="1.0" encoding="utf-8"?>
<sst xmlns="http://schemas.openxmlformats.org/spreadsheetml/2006/main" count="142" uniqueCount="88">
  <si>
    <t>Datum</t>
  </si>
  <si>
    <t>Wert (€)</t>
  </si>
  <si>
    <t>Anfangsbestand</t>
  </si>
  <si>
    <t>Zugang (St.)</t>
  </si>
  <si>
    <t>Abgang (St.)</t>
  </si>
  <si>
    <t>Bestand (St.)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</si>
  <si>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</si>
  <si>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</si>
  <si>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</si>
  <si>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</si>
  <si>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</si>
  <si>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</si>
  <si>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</si>
  <si>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</si>
  <si>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</si>
  <si>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</si>
  <si>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</si>
  <si>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</si>
  <si>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Monatsendbestände (St.)</t>
  </si>
  <si>
    <t>Lagerkennzahlen</t>
  </si>
  <si>
    <t>durch. Lagerbestand</t>
  </si>
  <si>
    <t>Summe</t>
  </si>
  <si>
    <t>durch. Lagerdauer</t>
  </si>
  <si>
    <t>durch.mtl. Entnahme</t>
  </si>
  <si>
    <t>Lagerzinssatz</t>
  </si>
  <si>
    <t>Lagerzinsen</t>
  </si>
  <si>
    <t>Materialverbrauch</t>
  </si>
  <si>
    <t>kalk. Zinsfuß</t>
  </si>
  <si>
    <t>Einkaufspreis</t>
  </si>
  <si>
    <t>Lagerumschlagshäufigkeit</t>
  </si>
  <si>
    <t>Lagerfachkarte Nr. 1198</t>
  </si>
  <si>
    <t>MIC-Computer GmbH</t>
  </si>
  <si>
    <t>Lagerumschlagshäufigkeit=$E$3/$E$7</t>
  </si>
  <si>
    <t>durch. Lagerdauer=360/$E$8</t>
  </si>
  <si>
    <t>durch. mtl. Entnahme=$E$3/12</t>
  </si>
  <si>
    <t>Lagerzinssatz=$E$4*$E$9/360</t>
  </si>
  <si>
    <t>Lagerzinsen=$F$7*$E$5*$E$11</t>
  </si>
  <si>
    <t>Artikel: 
Netzwerkkarte EtherLink 10/100 Mbps 
Desktop Network Interface Card</t>
  </si>
  <si>
    <t>Lieferant: 3Com Corporation</t>
  </si>
  <si>
    <t>Lösungen:</t>
  </si>
  <si>
    <t>Durchschnittlicher Lagerbestand = AB + EB
                                                                 2</t>
  </si>
  <si>
    <t>Durchschnittlicher Lagerbestand = AB + 12 Monatsendbestände
                                                                              13</t>
  </si>
  <si>
    <t>Durchschnittlicher Lagerbestand</t>
  </si>
  <si>
    <t>Zeit in Tagen</t>
  </si>
  <si>
    <t>Menge in Stück</t>
  </si>
  <si>
    <t>Durchschnitt</t>
  </si>
  <si>
    <t>Zeit</t>
  </si>
  <si>
    <t>Durchschnittlicher Lagerbestand = AB + 4 Quartalsendbestände
                                                                                5</t>
  </si>
  <si>
    <t>2.</t>
  </si>
  <si>
    <t>Lagerumschlagshäufigkeit = Periodenverbrauch
                                                  Durchschnittl. Lagerbestand</t>
  </si>
  <si>
    <t>Lagerumschlagshäufigkeit = Jahresabsatz
                                                  Durchschnittl. Lagerbestand</t>
  </si>
  <si>
    <t>Durchschnittlicher Lagerbestand = AB + 12 Monatsendbestände = 4.200 St. = 323,08 Stück
                                                                                   13                                 13</t>
  </si>
  <si>
    <t xml:space="preserve">Lagerumschlagshäufigkeit = Jahresabsatz                               = 2.100 Stück = 6,5 mal
                                                  Durchschnittl. Lagerbestand            323,08 St. </t>
  </si>
  <si>
    <t xml:space="preserve">1. </t>
  </si>
  <si>
    <t>Monat</t>
  </si>
  <si>
    <t>Monatsendbestände (in St.)</t>
  </si>
  <si>
    <t>3.</t>
  </si>
  <si>
    <t>4.</t>
  </si>
  <si>
    <t>Durchschnittliche Lagerdauer =  360 Tage
                                                        Umschlagshäufigkeit</t>
  </si>
  <si>
    <t>Durchschnittliche Lagerdauer =  360 Tage                     = 360 Tage : 6,5 = 55,38 Tage
                                                        Umschlagshäufigkeit</t>
  </si>
  <si>
    <t xml:space="preserve">5. </t>
  </si>
  <si>
    <t>Durchschnittliche monatliche Entnahme = Abgänge : 12</t>
  </si>
  <si>
    <t xml:space="preserve">6. </t>
  </si>
  <si>
    <t>Lagerzinssatz = kalkulatorischer Zinssatz * durchschn. Lagerdauer
                                                        360 Tage</t>
  </si>
  <si>
    <t xml:space="preserve">7. </t>
  </si>
  <si>
    <t xml:space="preserve">                             </t>
  </si>
  <si>
    <t>Lagerzinsen = Durchschn. Lagerbestand * Einstandspreis/Stück * Lagerzinssatz
                                                                                                                         100</t>
  </si>
  <si>
    <t>8.</t>
  </si>
  <si>
    <t>9.</t>
  </si>
  <si>
    <t>siehe hinten</t>
  </si>
  <si>
    <t>Durchschnittliche monatliche Entnahme = Abgänge : 12 = 2.100 St. * 12 = 175 Stück</t>
  </si>
  <si>
    <t>Lagerzinssatz = kalkulatorischer Zinssatz * durchschn. Lagerdauer = 16% * 55,38 T. = 2,46%
                                                        360 Tage                                                360 Tage</t>
  </si>
  <si>
    <t xml:space="preserve">Lagerzinsen = Durchschn. Lagerbestand * Einstandspreis/Stück * Lagerzinssatz 
                                                                                                                            100
= 323,08 St. * 30,00 Euro * 2,46 = 238,58 EUR
                                               100   </t>
  </si>
  <si>
    <t>Durch. Lagerbestand=$B$17/13</t>
  </si>
  <si>
    <t>Lagerumschlagshäufigkeit = Wareneinsatz zu Einstandspreisen (in €)
                                                  Durchschnittl. Lagerbestand (in €)</t>
  </si>
  <si>
    <t xml:space="preserve"> 31. Dezember xx</t>
  </si>
  <si>
    <t xml:space="preserve"> 15. Januar xx</t>
  </si>
  <si>
    <t xml:space="preserve"> 20. Februar xx</t>
  </si>
  <si>
    <t>15. März xx</t>
  </si>
  <si>
    <t>4. April  xx</t>
  </si>
  <si>
    <t>15. Mai xx</t>
  </si>
  <si>
    <t>1. Juli  xx</t>
  </si>
  <si>
    <t>8. August xx</t>
  </si>
  <si>
    <t>1. September xx</t>
  </si>
  <si>
    <t>14. Oktober xx</t>
  </si>
  <si>
    <t>1. November xx</t>
  </si>
  <si>
    <t>14. November xx</t>
  </si>
  <si>
    <t>14. Dezember xx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</si>
</sst>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€-2]\ #,##0.00"/>
    <numFmt numFmtId="173" formatCode="#,##0.00\ [$€-1]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0"/>
    </font>
    <font>
      <b/>
      <sz val="14.7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9" fontId="3" fillId="33" borderId="13" xfId="0" applyNumberFormat="1" applyFont="1" applyFill="1" applyBorder="1" applyAlignment="1" applyProtection="1">
      <alignment/>
      <protection locked="0"/>
    </xf>
    <xf numFmtId="173" fontId="3" fillId="33" borderId="13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0" fontId="2" fillId="0" borderId="17" xfId="51" applyNumberFormat="1" applyFont="1" applyBorder="1" applyAlignment="1">
      <alignment/>
    </xf>
    <xf numFmtId="0" fontId="3" fillId="0" borderId="18" xfId="0" applyFont="1" applyBorder="1" applyAlignment="1">
      <alignment/>
    </xf>
    <xf numFmtId="173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5" fontId="3" fillId="0" borderId="1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Lagerbestandsbewegungen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625"/>
          <c:w val="0.918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Lagerfachkarte!$E$7</c:f>
              <c:strCache>
                <c:ptCount val="1"/>
                <c:pt idx="0">
                  <c:v>Bestand (St.)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Lagerfachkarte!$A$8:$A$20</c:f>
              <c:strCache>
                <c:ptCount val="13"/>
                <c:pt idx="0">
                  <c:v> 31. Dezember xx</c:v>
                </c:pt>
                <c:pt idx="1">
                  <c:v> 15. Januar xx</c:v>
                </c:pt>
                <c:pt idx="2">
                  <c:v> 20. Februar xx</c:v>
                </c:pt>
                <c:pt idx="3">
                  <c:v>15. März xx</c:v>
                </c:pt>
                <c:pt idx="4">
                  <c:v>4. April  xx</c:v>
                </c:pt>
                <c:pt idx="5">
                  <c:v>15. Mai xx</c:v>
                </c:pt>
                <c:pt idx="6">
                  <c:v>1. Juli  xx</c:v>
                </c:pt>
                <c:pt idx="7">
                  <c:v>8. August xx</c:v>
                </c:pt>
                <c:pt idx="8">
                  <c:v>1. September xx</c:v>
                </c:pt>
                <c:pt idx="9">
                  <c:v>14. Oktober xx</c:v>
                </c:pt>
                <c:pt idx="10">
                  <c:v>1. November xx</c:v>
                </c:pt>
                <c:pt idx="11">
                  <c:v>14. November xx</c:v>
                </c:pt>
                <c:pt idx="12">
                  <c:v>14. Dezember xx</c:v>
                </c:pt>
              </c:strCache>
            </c:strRef>
          </c:cat>
          <c:val>
            <c:numRef>
              <c:f>Lagerfachkarte!$E$8:$E$20</c:f>
              <c:numCache>
                <c:ptCount val="13"/>
                <c:pt idx="0">
                  <c:v>0</c:v>
                </c:pt>
                <c:pt idx="1">
                  <c:v>300</c:v>
                </c:pt>
                <c:pt idx="2">
                  <c:v>200</c:v>
                </c:pt>
                <c:pt idx="3">
                  <c:v>700</c:v>
                </c:pt>
                <c:pt idx="4">
                  <c:v>300</c:v>
                </c:pt>
                <c:pt idx="5">
                  <c:v>800</c:v>
                </c:pt>
                <c:pt idx="6">
                  <c:v>400</c:v>
                </c:pt>
                <c:pt idx="7">
                  <c:v>200</c:v>
                </c:pt>
                <c:pt idx="8">
                  <c:v>250</c:v>
                </c:pt>
                <c:pt idx="9">
                  <c:v>100</c:v>
                </c:pt>
                <c:pt idx="10">
                  <c:v>300</c:v>
                </c:pt>
                <c:pt idx="11">
                  <c:v>150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6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Durchschnittlicher Lagerbestand (einfach)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6725"/>
          <c:w val="0.91625"/>
          <c:h val="0.7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'Grafiken zur Lösung'!$B$4:$B$5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'Grafiken zur Lösung'!$C$4:$C$5</c:f>
              <c:numCache/>
            </c:numRef>
          </c:val>
          <c:smooth val="0"/>
        </c:ser>
        <c:marker val="1"/>
        <c:axId val="47336446"/>
        <c:axId val="23374831"/>
      </c:lineChart>
      <c:cat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(in Tagen)</a:t>
                </a:r>
              </a:p>
            </c:rich>
          </c:tx>
          <c:layout>
            <c:manualLayout>
              <c:xMode val="factor"/>
              <c:yMode val="factor"/>
              <c:x val="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 (in Stück)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6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Durchschnittlicher Lagerbestand (Standard)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35"/>
          <c:w val="0.915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'Grafiken zur Lösung'!$B$26</c:f>
              <c:strCache>
                <c:ptCount val="1"/>
                <c:pt idx="0">
                  <c:v>Menge in Stück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zur Lösung'!$A$27:$A$38</c:f>
              <c:strCache/>
            </c:strRef>
          </c:cat>
          <c:val>
            <c:numRef>
              <c:f>'Grafiken zur Lösung'!$B$27:$B$38</c:f>
              <c:numCache/>
            </c:numRef>
          </c:val>
          <c:smooth val="0"/>
        </c:ser>
        <c:ser>
          <c:idx val="1"/>
          <c:order val="1"/>
          <c:tx>
            <c:strRef>
              <c:f>'Grafiken zur Lösung'!$C$26</c:f>
              <c:strCache>
                <c:ptCount val="1"/>
                <c:pt idx="0">
                  <c:v>Durchschnitt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zur Lösung'!$A$27:$A$38</c:f>
              <c:strCache/>
            </c:strRef>
          </c:cat>
          <c:val>
            <c:numRef>
              <c:f>'Grafiken zur Lösung'!$C$27:$C$38</c:f>
              <c:numCache/>
            </c:numRef>
          </c:val>
          <c:smooth val="0"/>
        </c:ser>
        <c:marker val="1"/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(in Monaten)</a:t>
                </a:r>
              </a:p>
            </c:rich>
          </c:tx>
          <c:layout>
            <c:manualLayout>
              <c:xMode val="factor"/>
              <c:yMode val="factor"/>
              <c:x val="-0.06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 (in Stück)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Lagerbestandsbewegungen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918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Lagerfachkarte!$E$7</c:f>
              <c:strCache>
                <c:ptCount val="1"/>
                <c:pt idx="0">
                  <c:v>Bestand (St.)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Lagerfachkarte!$A$8:$A$20</c:f>
              <c:strCache>
                <c:ptCount val="13"/>
                <c:pt idx="0">
                  <c:v> 31. Dezember xx</c:v>
                </c:pt>
                <c:pt idx="1">
                  <c:v> 15. Januar xx</c:v>
                </c:pt>
                <c:pt idx="2">
                  <c:v> 20. Februar xx</c:v>
                </c:pt>
                <c:pt idx="3">
                  <c:v>15. März xx</c:v>
                </c:pt>
                <c:pt idx="4">
                  <c:v>4. April  xx</c:v>
                </c:pt>
                <c:pt idx="5">
                  <c:v>15. Mai xx</c:v>
                </c:pt>
                <c:pt idx="6">
                  <c:v>1. Juli  xx</c:v>
                </c:pt>
                <c:pt idx="7">
                  <c:v>8. August xx</c:v>
                </c:pt>
                <c:pt idx="8">
                  <c:v>1. September xx</c:v>
                </c:pt>
                <c:pt idx="9">
                  <c:v>14. Oktober xx</c:v>
                </c:pt>
                <c:pt idx="10">
                  <c:v>1. November xx</c:v>
                </c:pt>
                <c:pt idx="11">
                  <c:v>14. November xx</c:v>
                </c:pt>
                <c:pt idx="12">
                  <c:v>14. Dezember xx</c:v>
                </c:pt>
              </c:strCache>
            </c:strRef>
          </c:cat>
          <c:val>
            <c:numRef>
              <c:f>Lagerfachkarte!$E$8:$E$20</c:f>
              <c:numCache>
                <c:ptCount val="13"/>
                <c:pt idx="0">
                  <c:v>0</c:v>
                </c:pt>
                <c:pt idx="1">
                  <c:v>300</c:v>
                </c:pt>
                <c:pt idx="2">
                  <c:v>200</c:v>
                </c:pt>
                <c:pt idx="3">
                  <c:v>700</c:v>
                </c:pt>
                <c:pt idx="4">
                  <c:v>300</c:v>
                </c:pt>
                <c:pt idx="5">
                  <c:v>800</c:v>
                </c:pt>
                <c:pt idx="6">
                  <c:v>400</c:v>
                </c:pt>
                <c:pt idx="7">
                  <c:v>200</c:v>
                </c:pt>
                <c:pt idx="8">
                  <c:v>250</c:v>
                </c:pt>
                <c:pt idx="9">
                  <c:v>100</c:v>
                </c:pt>
                <c:pt idx="10">
                  <c:v>300</c:v>
                </c:pt>
                <c:pt idx="11">
                  <c:v>150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Lagerbestandsbewegungen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625"/>
          <c:w val="0.682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Lagerfachkarte!$E$7</c:f>
              <c:strCache>
                <c:ptCount val="1"/>
                <c:pt idx="0">
                  <c:v>Bestand (St.)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Lagerfachkarte!$A$8:$A$20</c:f>
              <c:strCache>
                <c:ptCount val="13"/>
                <c:pt idx="0">
                  <c:v> 31. Dezember xx</c:v>
                </c:pt>
                <c:pt idx="1">
                  <c:v> 15. Januar xx</c:v>
                </c:pt>
                <c:pt idx="2">
                  <c:v> 20. Februar xx</c:v>
                </c:pt>
                <c:pt idx="3">
                  <c:v>15. März xx</c:v>
                </c:pt>
                <c:pt idx="4">
                  <c:v>4. April  xx</c:v>
                </c:pt>
                <c:pt idx="5">
                  <c:v>15. Mai xx</c:v>
                </c:pt>
                <c:pt idx="6">
                  <c:v>1. Juli  xx</c:v>
                </c:pt>
                <c:pt idx="7">
                  <c:v>8. August xx</c:v>
                </c:pt>
                <c:pt idx="8">
                  <c:v>1. September xx</c:v>
                </c:pt>
                <c:pt idx="9">
                  <c:v>14. Oktober xx</c:v>
                </c:pt>
                <c:pt idx="10">
                  <c:v>1. November xx</c:v>
                </c:pt>
                <c:pt idx="11">
                  <c:v>14. November xx</c:v>
                </c:pt>
                <c:pt idx="12">
                  <c:v>14. Dezember xx</c:v>
                </c:pt>
              </c:strCache>
            </c:strRef>
          </c:cat>
          <c:val>
            <c:numRef>
              <c:f>Lagerfachkarte!$E$8:$E$20</c:f>
              <c:numCache>
                <c:ptCount val="13"/>
                <c:pt idx="0">
                  <c:v>0</c:v>
                </c:pt>
                <c:pt idx="1">
                  <c:v>300</c:v>
                </c:pt>
                <c:pt idx="2">
                  <c:v>200</c:v>
                </c:pt>
                <c:pt idx="3">
                  <c:v>700</c:v>
                </c:pt>
                <c:pt idx="4">
                  <c:v>300</c:v>
                </c:pt>
                <c:pt idx="5">
                  <c:v>800</c:v>
                </c:pt>
                <c:pt idx="6">
                  <c:v>400</c:v>
                </c:pt>
                <c:pt idx="7">
                  <c:v>200</c:v>
                </c:pt>
                <c:pt idx="8">
                  <c:v>250</c:v>
                </c:pt>
                <c:pt idx="9">
                  <c:v>100</c:v>
                </c:pt>
                <c:pt idx="10">
                  <c:v>300</c:v>
                </c:pt>
                <c:pt idx="11">
                  <c:v>150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5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393"/>
          <c:w val="0.229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</xdr:row>
      <xdr:rowOff>200025</xdr:rowOff>
    </xdr:from>
    <xdr:to>
      <xdr:col>8</xdr:col>
      <xdr:colOff>619125</xdr:colOff>
      <xdr:row>4</xdr:row>
      <xdr:rowOff>219075</xdr:rowOff>
    </xdr:to>
    <xdr:pic>
      <xdr:nvPicPr>
        <xdr:cNvPr id="1" name="Grafik 2" descr="Bildergebnis für 3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28625"/>
          <a:ext cx="1981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171450</xdr:rowOff>
    </xdr:from>
    <xdr:to>
      <xdr:col>9</xdr:col>
      <xdr:colOff>57150</xdr:colOff>
      <xdr:row>16</xdr:row>
      <xdr:rowOff>114300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2000250"/>
          <a:ext cx="1990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42</xdr:row>
      <xdr:rowOff>190500</xdr:rowOff>
    </xdr:from>
    <xdr:to>
      <xdr:col>2</xdr:col>
      <xdr:colOff>438150</xdr:colOff>
      <xdr:row>42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314575" y="8572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44</xdr:row>
      <xdr:rowOff>180975</xdr:rowOff>
    </xdr:from>
    <xdr:to>
      <xdr:col>3</xdr:col>
      <xdr:colOff>866775</xdr:colOff>
      <xdr:row>44</xdr:row>
      <xdr:rowOff>180975</xdr:rowOff>
    </xdr:to>
    <xdr:sp>
      <xdr:nvSpPr>
        <xdr:cNvPr id="2" name="Line 3"/>
        <xdr:cNvSpPr>
          <a:spLocks/>
        </xdr:cNvSpPr>
      </xdr:nvSpPr>
      <xdr:spPr>
        <a:xfrm>
          <a:off x="2266950" y="9124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46</xdr:row>
      <xdr:rowOff>219075</xdr:rowOff>
    </xdr:from>
    <xdr:to>
      <xdr:col>3</xdr:col>
      <xdr:colOff>866775</xdr:colOff>
      <xdr:row>46</xdr:row>
      <xdr:rowOff>219075</xdr:rowOff>
    </xdr:to>
    <xdr:sp>
      <xdr:nvSpPr>
        <xdr:cNvPr id="3" name="Line 4"/>
        <xdr:cNvSpPr>
          <a:spLocks/>
        </xdr:cNvSpPr>
      </xdr:nvSpPr>
      <xdr:spPr>
        <a:xfrm>
          <a:off x="2266950" y="97250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51</xdr:row>
      <xdr:rowOff>285750</xdr:rowOff>
    </xdr:from>
    <xdr:to>
      <xdr:col>3</xdr:col>
      <xdr:colOff>371475</xdr:colOff>
      <xdr:row>51</xdr:row>
      <xdr:rowOff>285750</xdr:rowOff>
    </xdr:to>
    <xdr:sp>
      <xdr:nvSpPr>
        <xdr:cNvPr id="4" name="Line 5"/>
        <xdr:cNvSpPr>
          <a:spLocks/>
        </xdr:cNvSpPr>
      </xdr:nvSpPr>
      <xdr:spPr>
        <a:xfrm>
          <a:off x="1933575" y="11153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53</xdr:row>
      <xdr:rowOff>200025</xdr:rowOff>
    </xdr:from>
    <xdr:to>
      <xdr:col>3</xdr:col>
      <xdr:colOff>371475</xdr:colOff>
      <xdr:row>53</xdr:row>
      <xdr:rowOff>200025</xdr:rowOff>
    </xdr:to>
    <xdr:sp>
      <xdr:nvSpPr>
        <xdr:cNvPr id="5" name="Line 6"/>
        <xdr:cNvSpPr>
          <a:spLocks/>
        </xdr:cNvSpPr>
      </xdr:nvSpPr>
      <xdr:spPr>
        <a:xfrm>
          <a:off x="1933575" y="117443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55</xdr:row>
      <xdr:rowOff>200025</xdr:rowOff>
    </xdr:from>
    <xdr:to>
      <xdr:col>4</xdr:col>
      <xdr:colOff>314325</xdr:colOff>
      <xdr:row>55</xdr:row>
      <xdr:rowOff>200025</xdr:rowOff>
    </xdr:to>
    <xdr:sp>
      <xdr:nvSpPr>
        <xdr:cNvPr id="6" name="Line 7"/>
        <xdr:cNvSpPr>
          <a:spLocks/>
        </xdr:cNvSpPr>
      </xdr:nvSpPr>
      <xdr:spPr>
        <a:xfrm>
          <a:off x="1933575" y="123158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48</xdr:row>
      <xdr:rowOff>180975</xdr:rowOff>
    </xdr:from>
    <xdr:to>
      <xdr:col>3</xdr:col>
      <xdr:colOff>676275</xdr:colOff>
      <xdr:row>48</xdr:row>
      <xdr:rowOff>180975</xdr:rowOff>
    </xdr:to>
    <xdr:sp>
      <xdr:nvSpPr>
        <xdr:cNvPr id="7" name="Line 8"/>
        <xdr:cNvSpPr>
          <a:spLocks/>
        </xdr:cNvSpPr>
      </xdr:nvSpPr>
      <xdr:spPr>
        <a:xfrm>
          <a:off x="2266950" y="10296525"/>
          <a:ext cx="1990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48</xdr:row>
      <xdr:rowOff>200025</xdr:rowOff>
    </xdr:from>
    <xdr:to>
      <xdr:col>4</xdr:col>
      <xdr:colOff>390525</xdr:colOff>
      <xdr:row>48</xdr:row>
      <xdr:rowOff>200025</xdr:rowOff>
    </xdr:to>
    <xdr:sp>
      <xdr:nvSpPr>
        <xdr:cNvPr id="8" name="Line 9"/>
        <xdr:cNvSpPr>
          <a:spLocks/>
        </xdr:cNvSpPr>
      </xdr:nvSpPr>
      <xdr:spPr>
        <a:xfrm>
          <a:off x="4448175" y="10315575"/>
          <a:ext cx="590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57</xdr:row>
      <xdr:rowOff>200025</xdr:rowOff>
    </xdr:from>
    <xdr:to>
      <xdr:col>3</xdr:col>
      <xdr:colOff>371475</xdr:colOff>
      <xdr:row>57</xdr:row>
      <xdr:rowOff>200025</xdr:rowOff>
    </xdr:to>
    <xdr:sp>
      <xdr:nvSpPr>
        <xdr:cNvPr id="9" name="Line 10"/>
        <xdr:cNvSpPr>
          <a:spLocks/>
        </xdr:cNvSpPr>
      </xdr:nvSpPr>
      <xdr:spPr>
        <a:xfrm>
          <a:off x="1933575" y="12887325"/>
          <a:ext cx="2019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57</xdr:row>
      <xdr:rowOff>200025</xdr:rowOff>
    </xdr:from>
    <xdr:to>
      <xdr:col>4</xdr:col>
      <xdr:colOff>295275</xdr:colOff>
      <xdr:row>57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4124325" y="12887325"/>
          <a:ext cx="819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60</xdr:row>
      <xdr:rowOff>247650</xdr:rowOff>
    </xdr:from>
    <xdr:to>
      <xdr:col>3</xdr:col>
      <xdr:colOff>9525</xdr:colOff>
      <xdr:row>60</xdr:row>
      <xdr:rowOff>247650</xdr:rowOff>
    </xdr:to>
    <xdr:sp>
      <xdr:nvSpPr>
        <xdr:cNvPr id="11" name="Line 12"/>
        <xdr:cNvSpPr>
          <a:spLocks/>
        </xdr:cNvSpPr>
      </xdr:nvSpPr>
      <xdr:spPr>
        <a:xfrm>
          <a:off x="2171700" y="136969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62</xdr:row>
      <xdr:rowOff>247650</xdr:rowOff>
    </xdr:from>
    <xdr:to>
      <xdr:col>3</xdr:col>
      <xdr:colOff>9525</xdr:colOff>
      <xdr:row>62</xdr:row>
      <xdr:rowOff>247650</xdr:rowOff>
    </xdr:to>
    <xdr:sp>
      <xdr:nvSpPr>
        <xdr:cNvPr id="12" name="Line 13"/>
        <xdr:cNvSpPr>
          <a:spLocks/>
        </xdr:cNvSpPr>
      </xdr:nvSpPr>
      <xdr:spPr>
        <a:xfrm>
          <a:off x="2171700" y="14325600"/>
          <a:ext cx="1419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70</xdr:row>
      <xdr:rowOff>247650</xdr:rowOff>
    </xdr:from>
    <xdr:to>
      <xdr:col>3</xdr:col>
      <xdr:colOff>819150</xdr:colOff>
      <xdr:row>70</xdr:row>
      <xdr:rowOff>247650</xdr:rowOff>
    </xdr:to>
    <xdr:sp>
      <xdr:nvSpPr>
        <xdr:cNvPr id="13" name="Line 14"/>
        <xdr:cNvSpPr>
          <a:spLocks/>
        </xdr:cNvSpPr>
      </xdr:nvSpPr>
      <xdr:spPr>
        <a:xfrm>
          <a:off x="1095375" y="1609725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72</xdr:row>
      <xdr:rowOff>247650</xdr:rowOff>
    </xdr:from>
    <xdr:to>
      <xdr:col>3</xdr:col>
      <xdr:colOff>819150</xdr:colOff>
      <xdr:row>72</xdr:row>
      <xdr:rowOff>247650</xdr:rowOff>
    </xdr:to>
    <xdr:sp>
      <xdr:nvSpPr>
        <xdr:cNvPr id="14" name="Line 15"/>
        <xdr:cNvSpPr>
          <a:spLocks/>
        </xdr:cNvSpPr>
      </xdr:nvSpPr>
      <xdr:spPr>
        <a:xfrm>
          <a:off x="1095375" y="16725900"/>
          <a:ext cx="3305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971550</xdr:colOff>
      <xdr:row>72</xdr:row>
      <xdr:rowOff>247650</xdr:rowOff>
    </xdr:from>
    <xdr:to>
      <xdr:col>4</xdr:col>
      <xdr:colOff>866775</xdr:colOff>
      <xdr:row>72</xdr:row>
      <xdr:rowOff>247650</xdr:rowOff>
    </xdr:to>
    <xdr:sp>
      <xdr:nvSpPr>
        <xdr:cNvPr id="15" name="Line 16"/>
        <xdr:cNvSpPr>
          <a:spLocks/>
        </xdr:cNvSpPr>
      </xdr:nvSpPr>
      <xdr:spPr>
        <a:xfrm>
          <a:off x="4552950" y="16725900"/>
          <a:ext cx="962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77</xdr:row>
      <xdr:rowOff>838200</xdr:rowOff>
    </xdr:from>
    <xdr:to>
      <xdr:col>1</xdr:col>
      <xdr:colOff>885825</xdr:colOff>
      <xdr:row>77</xdr:row>
      <xdr:rowOff>838200</xdr:rowOff>
    </xdr:to>
    <xdr:sp>
      <xdr:nvSpPr>
        <xdr:cNvPr id="16" name="Line 17"/>
        <xdr:cNvSpPr>
          <a:spLocks/>
        </xdr:cNvSpPr>
      </xdr:nvSpPr>
      <xdr:spPr>
        <a:xfrm>
          <a:off x="1838325" y="18821400"/>
          <a:ext cx="304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75</xdr:row>
      <xdr:rowOff>323850</xdr:rowOff>
    </xdr:from>
    <xdr:to>
      <xdr:col>4</xdr:col>
      <xdr:colOff>647700</xdr:colOff>
      <xdr:row>75</xdr:row>
      <xdr:rowOff>323850</xdr:rowOff>
    </xdr:to>
    <xdr:sp>
      <xdr:nvSpPr>
        <xdr:cNvPr id="17" name="Line 18"/>
        <xdr:cNvSpPr>
          <a:spLocks/>
        </xdr:cNvSpPr>
      </xdr:nvSpPr>
      <xdr:spPr>
        <a:xfrm>
          <a:off x="4343400" y="17621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80</xdr:row>
      <xdr:rowOff>47625</xdr:rowOff>
    </xdr:from>
    <xdr:to>
      <xdr:col>5</xdr:col>
      <xdr:colOff>381000</xdr:colOff>
      <xdr:row>100</xdr:row>
      <xdr:rowOff>104775</xdr:rowOff>
    </xdr:to>
    <xdr:graphicFrame>
      <xdr:nvGraphicFramePr>
        <xdr:cNvPr id="18" name="Diagramm 19"/>
        <xdr:cNvGraphicFramePr/>
      </xdr:nvGraphicFramePr>
      <xdr:xfrm>
        <a:off x="381000" y="19440525"/>
        <a:ext cx="5695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77</xdr:row>
      <xdr:rowOff>276225</xdr:rowOff>
    </xdr:from>
    <xdr:to>
      <xdr:col>4</xdr:col>
      <xdr:colOff>638175</xdr:colOff>
      <xdr:row>77</xdr:row>
      <xdr:rowOff>276225</xdr:rowOff>
    </xdr:to>
    <xdr:sp>
      <xdr:nvSpPr>
        <xdr:cNvPr id="19" name="Line 20"/>
        <xdr:cNvSpPr>
          <a:spLocks/>
        </xdr:cNvSpPr>
      </xdr:nvSpPr>
      <xdr:spPr>
        <a:xfrm>
          <a:off x="4371975" y="18259425"/>
          <a:ext cx="914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171450</xdr:rowOff>
    </xdr:from>
    <xdr:to>
      <xdr:col>5</xdr:col>
      <xdr:colOff>228600</xdr:colOff>
      <xdr:row>22</xdr:row>
      <xdr:rowOff>114300</xdr:rowOff>
    </xdr:to>
    <xdr:graphicFrame>
      <xdr:nvGraphicFramePr>
        <xdr:cNvPr id="1" name="Diagramm 1"/>
        <xdr:cNvGraphicFramePr/>
      </xdr:nvGraphicFramePr>
      <xdr:xfrm>
        <a:off x="28575" y="1400175"/>
        <a:ext cx="4981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11</xdr:row>
      <xdr:rowOff>133350</xdr:rowOff>
    </xdr:from>
    <xdr:to>
      <xdr:col>4</xdr:col>
      <xdr:colOff>457200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>
          <a:off x="819150" y="2314575"/>
          <a:ext cx="3657600" cy="1609725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15</xdr:row>
      <xdr:rowOff>171450</xdr:rowOff>
    </xdr:from>
    <xdr:to>
      <xdr:col>5</xdr:col>
      <xdr:colOff>57150</xdr:colOff>
      <xdr:row>15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809625" y="3114675"/>
          <a:ext cx="4029075" cy="0"/>
        </a:xfrm>
        <a:prstGeom prst="line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40</xdr:row>
      <xdr:rowOff>47625</xdr:rowOff>
    </xdr:from>
    <xdr:to>
      <xdr:col>5</xdr:col>
      <xdr:colOff>733425</xdr:colOff>
      <xdr:row>60</xdr:row>
      <xdr:rowOff>66675</xdr:rowOff>
    </xdr:to>
    <xdr:graphicFrame>
      <xdr:nvGraphicFramePr>
        <xdr:cNvPr id="4" name="Diagramm 4"/>
        <xdr:cNvGraphicFramePr/>
      </xdr:nvGraphicFramePr>
      <xdr:xfrm>
        <a:off x="123825" y="7772400"/>
        <a:ext cx="53911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7</xdr:col>
      <xdr:colOff>352425</xdr:colOff>
      <xdr:row>24</xdr:row>
      <xdr:rowOff>104775</xdr:rowOff>
    </xdr:to>
    <xdr:graphicFrame>
      <xdr:nvGraphicFramePr>
        <xdr:cNvPr id="1" name="Diagramm 3"/>
        <xdr:cNvGraphicFramePr/>
      </xdr:nvGraphicFramePr>
      <xdr:xfrm>
        <a:off x="0" y="133350"/>
        <a:ext cx="5686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866775</xdr:colOff>
      <xdr:row>44</xdr:row>
      <xdr:rowOff>142875</xdr:rowOff>
    </xdr:to>
    <xdr:graphicFrame>
      <xdr:nvGraphicFramePr>
        <xdr:cNvPr id="1" name="Diagramm 2"/>
        <xdr:cNvGraphicFramePr/>
      </xdr:nvGraphicFramePr>
      <xdr:xfrm>
        <a:off x="0" y="4257675"/>
        <a:ext cx="5695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19.421875" style="0" customWidth="1"/>
    <col min="2" max="2" width="20.140625" style="0" customWidth="1"/>
    <col min="3" max="3" width="13.00390625" style="0" customWidth="1"/>
    <col min="4" max="4" width="16.7109375" style="0" customWidth="1"/>
    <col min="5" max="5" width="15.28125" style="0" customWidth="1"/>
  </cols>
  <sheetData>
    <row r="1" spans="1:7" ht="18">
      <c r="A1" s="6" t="s">
        <v>30</v>
      </c>
      <c r="B1" s="6"/>
      <c r="C1" s="6"/>
      <c r="D1" s="6" t="s">
        <v>31</v>
      </c>
      <c r="E1" s="7"/>
      <c r="F1" s="6"/>
      <c r="G1" s="7"/>
    </row>
    <row r="2" spans="1:7" ht="18">
      <c r="A2" s="7"/>
      <c r="B2" s="7"/>
      <c r="C2" s="7"/>
      <c r="D2" s="7"/>
      <c r="E2" s="7"/>
      <c r="F2" s="7"/>
      <c r="G2" s="7"/>
    </row>
    <row r="3" spans="1:7" ht="54.75" customHeight="1">
      <c r="A3" s="38" t="s">
        <v>37</v>
      </c>
      <c r="B3" s="39"/>
      <c r="C3" s="39"/>
      <c r="D3" s="39"/>
      <c r="E3" s="39"/>
      <c r="F3" s="7"/>
      <c r="G3" s="7"/>
    </row>
    <row r="4" spans="1:7" ht="18">
      <c r="A4" s="6"/>
      <c r="B4" s="7"/>
      <c r="C4" s="7"/>
      <c r="D4" s="6"/>
      <c r="E4" s="7"/>
      <c r="F4" s="7"/>
      <c r="G4" s="7"/>
    </row>
    <row r="5" spans="1:7" ht="18">
      <c r="A5" s="39" t="s">
        <v>38</v>
      </c>
      <c r="B5" s="39"/>
      <c r="C5" s="39"/>
      <c r="D5" s="39"/>
      <c r="E5" s="39"/>
      <c r="F5" s="7"/>
      <c r="G5" s="7"/>
    </row>
    <row r="6" spans="1:7" ht="17.25" customHeight="1">
      <c r="A6" s="6"/>
      <c r="B6" s="7"/>
      <c r="C6" s="7"/>
      <c r="D6" s="6"/>
      <c r="E6" s="7"/>
      <c r="F6" s="7"/>
      <c r="G6" s="7"/>
    </row>
    <row r="7" spans="1:7" ht="16.5" thickBot="1">
      <c r="A7" s="8" t="s">
        <v>0</v>
      </c>
      <c r="B7" s="8" t="s">
        <v>3</v>
      </c>
      <c r="C7" s="8" t="s">
        <v>1</v>
      </c>
      <c r="D7" s="8" t="s">
        <v>4</v>
      </c>
      <c r="E7" s="8" t="s">
        <v>5</v>
      </c>
      <c r="F7" s="2"/>
      <c r="G7" s="2"/>
    </row>
    <row r="8" spans="1:7" ht="15">
      <c r="A8" s="46" t="s">
        <v>75</v>
      </c>
      <c r="B8" s="3" t="s">
        <v>2</v>
      </c>
      <c r="C8" s="3"/>
      <c r="D8" s="3"/>
      <c r="E8" s="3">
        <v>0</v>
      </c>
      <c r="F8" s="2"/>
      <c r="G8" s="2"/>
    </row>
    <row r="9" spans="1:7" ht="15">
      <c r="A9" s="47" t="s">
        <v>76</v>
      </c>
      <c r="B9" s="3">
        <v>500</v>
      </c>
      <c r="C9" s="4">
        <v>17500</v>
      </c>
      <c r="D9" s="3">
        <v>200</v>
      </c>
      <c r="E9" s="3">
        <f>E8+B9-D9</f>
        <v>300</v>
      </c>
      <c r="F9" s="2"/>
      <c r="G9" s="2"/>
    </row>
    <row r="10" spans="1:7" ht="15">
      <c r="A10" s="47" t="s">
        <v>77</v>
      </c>
      <c r="B10" s="3"/>
      <c r="C10" s="4"/>
      <c r="D10" s="3">
        <v>100</v>
      </c>
      <c r="E10" s="3">
        <f aca="true" t="shared" si="0" ref="E10:E20">E9+B10-D10</f>
        <v>200</v>
      </c>
      <c r="F10" s="2"/>
      <c r="G10" s="2"/>
    </row>
    <row r="11" spans="1:7" ht="15">
      <c r="A11" s="46" t="s">
        <v>78</v>
      </c>
      <c r="B11" s="3">
        <v>500</v>
      </c>
      <c r="C11" s="4">
        <v>17500</v>
      </c>
      <c r="D11" s="3"/>
      <c r="E11" s="3">
        <f t="shared" si="0"/>
        <v>700</v>
      </c>
      <c r="F11" s="2"/>
      <c r="G11" s="2"/>
    </row>
    <row r="12" spans="1:7" ht="15">
      <c r="A12" s="47" t="s">
        <v>79</v>
      </c>
      <c r="B12" s="3"/>
      <c r="C12" s="4"/>
      <c r="D12" s="3">
        <v>400</v>
      </c>
      <c r="E12" s="3">
        <f t="shared" si="0"/>
        <v>300</v>
      </c>
      <c r="F12" s="2"/>
      <c r="G12" s="2"/>
    </row>
    <row r="13" spans="1:7" ht="15">
      <c r="A13" s="47" t="s">
        <v>80</v>
      </c>
      <c r="B13" s="3">
        <v>500</v>
      </c>
      <c r="C13" s="4">
        <v>17500</v>
      </c>
      <c r="D13" s="3"/>
      <c r="E13" s="3">
        <f t="shared" si="0"/>
        <v>800</v>
      </c>
      <c r="F13" s="2"/>
      <c r="G13" s="2"/>
    </row>
    <row r="14" spans="1:7" ht="15">
      <c r="A14" s="47" t="s">
        <v>81</v>
      </c>
      <c r="B14" s="3">
        <v>200</v>
      </c>
      <c r="C14" s="4">
        <v>7000</v>
      </c>
      <c r="D14" s="3">
        <v>600</v>
      </c>
      <c r="E14" s="3">
        <f t="shared" si="0"/>
        <v>400</v>
      </c>
      <c r="F14" s="2"/>
      <c r="G14" s="2"/>
    </row>
    <row r="15" spans="1:7" ht="15">
      <c r="A15" s="47" t="s">
        <v>82</v>
      </c>
      <c r="B15" s="3"/>
      <c r="C15" s="4"/>
      <c r="D15" s="3">
        <v>200</v>
      </c>
      <c r="E15" s="3">
        <f t="shared" si="0"/>
        <v>200</v>
      </c>
      <c r="F15" s="2"/>
      <c r="G15" s="2"/>
    </row>
    <row r="16" spans="1:7" ht="15">
      <c r="A16" s="47" t="s">
        <v>83</v>
      </c>
      <c r="B16" s="3">
        <v>200</v>
      </c>
      <c r="C16" s="4">
        <v>7000</v>
      </c>
      <c r="D16" s="3">
        <v>150</v>
      </c>
      <c r="E16" s="3">
        <f t="shared" si="0"/>
        <v>250</v>
      </c>
      <c r="F16" s="2"/>
      <c r="G16" s="2"/>
    </row>
    <row r="17" spans="1:7" ht="15">
      <c r="A17" s="47" t="s">
        <v>84</v>
      </c>
      <c r="B17" s="3"/>
      <c r="C17" s="4"/>
      <c r="D17" s="3">
        <v>150</v>
      </c>
      <c r="E17" s="3">
        <f t="shared" si="0"/>
        <v>100</v>
      </c>
      <c r="F17" s="2"/>
      <c r="G17" s="2"/>
    </row>
    <row r="18" spans="1:7" ht="15">
      <c r="A18" s="47" t="s">
        <v>85</v>
      </c>
      <c r="B18" s="3">
        <v>200</v>
      </c>
      <c r="C18" s="4">
        <v>70000</v>
      </c>
      <c r="D18" s="3"/>
      <c r="E18" s="3">
        <f t="shared" si="0"/>
        <v>300</v>
      </c>
      <c r="F18" s="2"/>
      <c r="G18" s="2"/>
    </row>
    <row r="19" spans="1:7" ht="15">
      <c r="A19" s="47" t="s">
        <v>86</v>
      </c>
      <c r="B19" s="3"/>
      <c r="C19" s="3"/>
      <c r="D19" s="3">
        <v>150</v>
      </c>
      <c r="E19" s="3">
        <f t="shared" si="0"/>
        <v>150</v>
      </c>
      <c r="F19" s="2"/>
      <c r="G19" s="2"/>
    </row>
    <row r="20" spans="1:7" ht="15.75" thickBot="1">
      <c r="A20" s="48" t="s">
        <v>87</v>
      </c>
      <c r="B20" s="9"/>
      <c r="C20" s="9"/>
      <c r="D20" s="9">
        <v>150</v>
      </c>
      <c r="E20" s="9">
        <f t="shared" si="0"/>
        <v>0</v>
      </c>
      <c r="F20" s="2"/>
      <c r="G20" s="2"/>
    </row>
    <row r="21" spans="1:7" ht="15">
      <c r="A21" s="5" t="s">
        <v>21</v>
      </c>
      <c r="B21" s="3">
        <f>SUM(B9,B11,B13,B14,B16,B18)</f>
        <v>2100</v>
      </c>
      <c r="C21" s="3"/>
      <c r="D21" s="3">
        <f>SUM(D9,D10,D12,D14,D15,D16,D17,D19,D20)</f>
        <v>2100</v>
      </c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1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</sheetData>
  <sheetProtection/>
  <mergeCells count="2">
    <mergeCell ref="A3:E3"/>
    <mergeCell ref="A5:E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8.8515625" style="0" customWidth="1"/>
    <col min="2" max="2" width="19.140625" style="0" customWidth="1"/>
    <col min="3" max="3" width="15.7109375" style="0" customWidth="1"/>
    <col min="4" max="4" width="16.00390625" style="0" customWidth="1"/>
    <col min="5" max="5" width="15.7109375" style="0" customWidth="1"/>
    <col min="6" max="6" width="12.57421875" style="0" customWidth="1"/>
  </cols>
  <sheetData>
    <row r="1" spans="1:6" ht="18">
      <c r="A1" s="6" t="s">
        <v>30</v>
      </c>
      <c r="B1" s="6"/>
      <c r="C1" s="6"/>
      <c r="D1" s="6" t="s">
        <v>31</v>
      </c>
      <c r="E1" s="7"/>
      <c r="F1" s="6"/>
    </row>
    <row r="2" spans="1:6" ht="18">
      <c r="A2" s="7"/>
      <c r="B2" s="7"/>
      <c r="C2" s="7"/>
      <c r="D2" s="7"/>
      <c r="E2" s="7"/>
      <c r="F2" s="7"/>
    </row>
    <row r="3" spans="1:6" ht="18">
      <c r="A3" s="38" t="s">
        <v>37</v>
      </c>
      <c r="B3" s="39"/>
      <c r="C3" s="39"/>
      <c r="D3" s="39"/>
      <c r="E3" s="39"/>
      <c r="F3" s="7"/>
    </row>
    <row r="4" spans="1:6" ht="18">
      <c r="A4" s="6"/>
      <c r="B4" s="7"/>
      <c r="C4" s="7"/>
      <c r="D4" s="6"/>
      <c r="E4" s="7"/>
      <c r="F4" s="7"/>
    </row>
    <row r="5" spans="1:6" ht="18">
      <c r="A5" s="39" t="s">
        <v>38</v>
      </c>
      <c r="B5" s="39"/>
      <c r="C5" s="39"/>
      <c r="D5" s="39"/>
      <c r="E5" s="39"/>
      <c r="F5" s="7"/>
    </row>
    <row r="6" spans="1:6" ht="18">
      <c r="A6" s="6"/>
      <c r="B6" s="7"/>
      <c r="C6" s="7"/>
      <c r="D6" s="6"/>
      <c r="E6" s="7"/>
      <c r="F6" s="7"/>
    </row>
    <row r="7" spans="1:6" ht="16.5" thickBot="1">
      <c r="A7" s="8" t="s">
        <v>0</v>
      </c>
      <c r="B7" s="8" t="s">
        <v>3</v>
      </c>
      <c r="C7" s="8" t="s">
        <v>1</v>
      </c>
      <c r="D7" s="8" t="s">
        <v>4</v>
      </c>
      <c r="E7" s="8" t="s">
        <v>5</v>
      </c>
      <c r="F7" s="2"/>
    </row>
    <row r="8" spans="1:7" ht="15">
      <c r="A8" s="46" t="s">
        <v>75</v>
      </c>
      <c r="B8" s="3" t="s">
        <v>2</v>
      </c>
      <c r="C8" s="3"/>
      <c r="D8" s="3"/>
      <c r="E8" s="3">
        <v>0</v>
      </c>
      <c r="F8" s="2"/>
      <c r="G8" s="2"/>
    </row>
    <row r="9" spans="1:7" ht="15">
      <c r="A9" s="47" t="s">
        <v>76</v>
      </c>
      <c r="B9" s="3">
        <v>500</v>
      </c>
      <c r="C9" s="4">
        <v>17500</v>
      </c>
      <c r="D9" s="3">
        <v>200</v>
      </c>
      <c r="E9" s="3">
        <f>E8+B9-D9</f>
        <v>300</v>
      </c>
      <c r="F9" s="2"/>
      <c r="G9" s="2"/>
    </row>
    <row r="10" spans="1:7" ht="15">
      <c r="A10" s="47" t="s">
        <v>77</v>
      </c>
      <c r="B10" s="3"/>
      <c r="C10" s="4"/>
      <c r="D10" s="3">
        <v>100</v>
      </c>
      <c r="E10" s="3">
        <f aca="true" t="shared" si="0" ref="E10:E20">E9+B10-D10</f>
        <v>200</v>
      </c>
      <c r="F10" s="2"/>
      <c r="G10" s="2"/>
    </row>
    <row r="11" spans="1:7" ht="15">
      <c r="A11" s="46" t="s">
        <v>78</v>
      </c>
      <c r="B11" s="3">
        <v>500</v>
      </c>
      <c r="C11" s="4">
        <v>17500</v>
      </c>
      <c r="D11" s="3"/>
      <c r="E11" s="3">
        <f t="shared" si="0"/>
        <v>700</v>
      </c>
      <c r="F11" s="2"/>
      <c r="G11" s="2"/>
    </row>
    <row r="12" spans="1:7" ht="15">
      <c r="A12" s="47" t="s">
        <v>79</v>
      </c>
      <c r="B12" s="3"/>
      <c r="C12" s="4"/>
      <c r="D12" s="3">
        <v>400</v>
      </c>
      <c r="E12" s="3">
        <f t="shared" si="0"/>
        <v>300</v>
      </c>
      <c r="F12" s="2"/>
      <c r="G12" s="2"/>
    </row>
    <row r="13" spans="1:7" ht="15">
      <c r="A13" s="47" t="s">
        <v>80</v>
      </c>
      <c r="B13" s="3">
        <v>500</v>
      </c>
      <c r="C13" s="4">
        <v>17500</v>
      </c>
      <c r="D13" s="3"/>
      <c r="E13" s="3">
        <f t="shared" si="0"/>
        <v>800</v>
      </c>
      <c r="F13" s="2"/>
      <c r="G13" s="2"/>
    </row>
    <row r="14" spans="1:7" ht="15">
      <c r="A14" s="47" t="s">
        <v>81</v>
      </c>
      <c r="B14" s="3">
        <v>200</v>
      </c>
      <c r="C14" s="4">
        <v>7000</v>
      </c>
      <c r="D14" s="3">
        <v>600</v>
      </c>
      <c r="E14" s="3">
        <f t="shared" si="0"/>
        <v>400</v>
      </c>
      <c r="F14" s="2"/>
      <c r="G14" s="2"/>
    </row>
    <row r="15" spans="1:7" ht="15">
      <c r="A15" s="47" t="s">
        <v>82</v>
      </c>
      <c r="B15" s="3"/>
      <c r="C15" s="4"/>
      <c r="D15" s="3">
        <v>200</v>
      </c>
      <c r="E15" s="3">
        <f t="shared" si="0"/>
        <v>200</v>
      </c>
      <c r="F15" s="2"/>
      <c r="G15" s="2"/>
    </row>
    <row r="16" spans="1:7" ht="15">
      <c r="A16" s="47" t="s">
        <v>83</v>
      </c>
      <c r="B16" s="3">
        <v>200</v>
      </c>
      <c r="C16" s="4">
        <v>7000</v>
      </c>
      <c r="D16" s="3">
        <v>150</v>
      </c>
      <c r="E16" s="3">
        <f t="shared" si="0"/>
        <v>250</v>
      </c>
      <c r="F16" s="2"/>
      <c r="G16" s="2"/>
    </row>
    <row r="17" spans="1:7" ht="15">
      <c r="A17" s="47" t="s">
        <v>84</v>
      </c>
      <c r="B17" s="3"/>
      <c r="C17" s="4"/>
      <c r="D17" s="3">
        <v>150</v>
      </c>
      <c r="E17" s="3">
        <f t="shared" si="0"/>
        <v>100</v>
      </c>
      <c r="F17" s="2"/>
      <c r="G17" s="2"/>
    </row>
    <row r="18" spans="1:7" ht="15">
      <c r="A18" s="47" t="s">
        <v>85</v>
      </c>
      <c r="B18" s="3">
        <v>200</v>
      </c>
      <c r="C18" s="4">
        <v>70000</v>
      </c>
      <c r="D18" s="3"/>
      <c r="E18" s="3">
        <f t="shared" si="0"/>
        <v>300</v>
      </c>
      <c r="F18" s="2"/>
      <c r="G18" s="2"/>
    </row>
    <row r="19" spans="1:7" ht="15">
      <c r="A19" s="47" t="s">
        <v>86</v>
      </c>
      <c r="B19" s="3"/>
      <c r="C19" s="3"/>
      <c r="D19" s="3">
        <v>150</v>
      </c>
      <c r="E19" s="3">
        <f t="shared" si="0"/>
        <v>150</v>
      </c>
      <c r="F19" s="2"/>
      <c r="G19" s="2"/>
    </row>
    <row r="20" spans="1:7" ht="15.75" thickBot="1">
      <c r="A20" s="48" t="s">
        <v>87</v>
      </c>
      <c r="B20" s="9"/>
      <c r="C20" s="9"/>
      <c r="D20" s="9">
        <v>150</v>
      </c>
      <c r="E20" s="9">
        <f t="shared" si="0"/>
        <v>0</v>
      </c>
      <c r="F20" s="2"/>
      <c r="G20" s="2"/>
    </row>
    <row r="21" spans="1:6" ht="15">
      <c r="A21" s="5" t="s">
        <v>21</v>
      </c>
      <c r="B21" s="3">
        <f>SUM(B9,B11,B13,B14,B16,B18)</f>
        <v>2100</v>
      </c>
      <c r="C21" s="3"/>
      <c r="D21" s="3">
        <f>SUM(D9,D10,D12,D14,D15,D16,D17,D19,D20)</f>
        <v>2100</v>
      </c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1"/>
      <c r="E23" s="2"/>
      <c r="F23" s="2"/>
    </row>
    <row r="24" s="28" customFormat="1" ht="20.25">
      <c r="A24" s="28" t="s">
        <v>39</v>
      </c>
    </row>
    <row r="25" s="2" customFormat="1" ht="15">
      <c r="A25" s="2" t="s">
        <v>53</v>
      </c>
    </row>
    <row r="26" spans="1:2" s="2" customFormat="1" ht="16.5" thickBot="1">
      <c r="A26" s="8" t="s">
        <v>54</v>
      </c>
      <c r="B26" s="33" t="s">
        <v>55</v>
      </c>
    </row>
    <row r="27" spans="1:2" s="2" customFormat="1" ht="15">
      <c r="A27" s="2" t="s">
        <v>6</v>
      </c>
      <c r="B27" s="3">
        <v>0</v>
      </c>
    </row>
    <row r="28" spans="1:2" s="2" customFormat="1" ht="15">
      <c r="A28" s="2" t="s">
        <v>6</v>
      </c>
      <c r="B28" s="3">
        <v>300</v>
      </c>
    </row>
    <row r="29" spans="1:2" s="2" customFormat="1" ht="15">
      <c r="A29" s="2" t="s">
        <v>7</v>
      </c>
      <c r="B29" s="3">
        <v>200</v>
      </c>
    </row>
    <row r="30" spans="1:2" s="2" customFormat="1" ht="15">
      <c r="A30" s="2" t="s">
        <v>8</v>
      </c>
      <c r="B30" s="3">
        <v>700</v>
      </c>
    </row>
    <row r="31" spans="1:2" s="2" customFormat="1" ht="15">
      <c r="A31" s="2" t="s">
        <v>9</v>
      </c>
      <c r="B31" s="3">
        <v>300</v>
      </c>
    </row>
    <row r="32" spans="1:2" s="2" customFormat="1" ht="15">
      <c r="A32" s="2" t="s">
        <v>10</v>
      </c>
      <c r="B32" s="3">
        <v>800</v>
      </c>
    </row>
    <row r="33" spans="1:2" s="2" customFormat="1" ht="15">
      <c r="A33" s="2" t="s">
        <v>11</v>
      </c>
      <c r="B33" s="3">
        <v>800</v>
      </c>
    </row>
    <row r="34" spans="1:2" s="2" customFormat="1" ht="15">
      <c r="A34" s="2" t="s">
        <v>12</v>
      </c>
      <c r="B34" s="3">
        <v>400</v>
      </c>
    </row>
    <row r="35" spans="1:2" s="2" customFormat="1" ht="15">
      <c r="A35" s="2" t="s">
        <v>13</v>
      </c>
      <c r="B35" s="3">
        <v>200</v>
      </c>
    </row>
    <row r="36" spans="1:2" s="2" customFormat="1" ht="15">
      <c r="A36" s="2" t="s">
        <v>14</v>
      </c>
      <c r="B36" s="3">
        <v>250</v>
      </c>
    </row>
    <row r="37" spans="1:2" s="2" customFormat="1" ht="15.75" customHeight="1">
      <c r="A37" s="2" t="s">
        <v>15</v>
      </c>
      <c r="B37" s="3">
        <v>100</v>
      </c>
    </row>
    <row r="38" spans="1:2" s="2" customFormat="1" ht="15.75" customHeight="1">
      <c r="A38" s="2" t="s">
        <v>16</v>
      </c>
      <c r="B38" s="3">
        <v>150</v>
      </c>
    </row>
    <row r="39" spans="1:2" s="2" customFormat="1" ht="15.75" thickBot="1">
      <c r="A39" s="27" t="s">
        <v>17</v>
      </c>
      <c r="B39" s="9">
        <v>0</v>
      </c>
    </row>
    <row r="40" spans="1:2" s="2" customFormat="1" ht="15">
      <c r="A40" s="2" t="s">
        <v>21</v>
      </c>
      <c r="B40" s="3">
        <f>SUM(B27:B39)</f>
        <v>4200</v>
      </c>
    </row>
    <row r="41" s="2" customFormat="1" ht="15">
      <c r="B41" s="3"/>
    </row>
    <row r="42" s="2" customFormat="1" ht="15">
      <c r="A42" s="2" t="s">
        <v>48</v>
      </c>
    </row>
    <row r="43" spans="1:5" s="2" customFormat="1" ht="29.25" customHeight="1">
      <c r="A43" s="41" t="s">
        <v>40</v>
      </c>
      <c r="B43" s="42"/>
      <c r="C43" s="42"/>
      <c r="D43" s="42"/>
      <c r="E43" s="42"/>
    </row>
    <row r="44" s="2" customFormat="1" ht="15"/>
    <row r="45" spans="1:5" s="2" customFormat="1" ht="29.25" customHeight="1">
      <c r="A45" s="41" t="s">
        <v>41</v>
      </c>
      <c r="B45" s="42"/>
      <c r="C45" s="42"/>
      <c r="D45" s="42"/>
      <c r="E45" s="42"/>
    </row>
    <row r="46" s="2" customFormat="1" ht="15"/>
    <row r="47" spans="1:5" s="2" customFormat="1" ht="33" customHeight="1">
      <c r="A47" s="41" t="s">
        <v>47</v>
      </c>
      <c r="B47" s="42"/>
      <c r="C47" s="42"/>
      <c r="D47" s="42"/>
      <c r="E47" s="42"/>
    </row>
    <row r="48" spans="1:5" s="2" customFormat="1" ht="15" customHeight="1">
      <c r="A48" s="30"/>
      <c r="B48" s="29"/>
      <c r="C48" s="29"/>
      <c r="D48" s="29"/>
      <c r="E48" s="29"/>
    </row>
    <row r="49" spans="1:6" s="32" customFormat="1" ht="29.25" customHeight="1">
      <c r="A49" s="40" t="s">
        <v>51</v>
      </c>
      <c r="B49" s="40"/>
      <c r="C49" s="40"/>
      <c r="D49" s="40"/>
      <c r="E49" s="40"/>
      <c r="F49" s="40"/>
    </row>
    <row r="50" s="2" customFormat="1" ht="15"/>
    <row r="51" s="2" customFormat="1" ht="15">
      <c r="A51" s="2" t="s">
        <v>56</v>
      </c>
    </row>
    <row r="52" spans="1:5" s="2" customFormat="1" ht="38.25" customHeight="1">
      <c r="A52" s="41" t="s">
        <v>49</v>
      </c>
      <c r="B52" s="41"/>
      <c r="C52" s="41"/>
      <c r="D52" s="41"/>
      <c r="E52" s="41"/>
    </row>
    <row r="53" s="2" customFormat="1" ht="15"/>
    <row r="54" spans="1:5" s="2" customFormat="1" ht="30" customHeight="1">
      <c r="A54" s="41" t="s">
        <v>50</v>
      </c>
      <c r="B54" s="41"/>
      <c r="C54" s="41"/>
      <c r="D54" s="41"/>
      <c r="E54" s="41"/>
    </row>
    <row r="55" s="2" customFormat="1" ht="15"/>
    <row r="56" spans="1:5" s="2" customFormat="1" ht="30" customHeight="1">
      <c r="A56" s="41" t="s">
        <v>74</v>
      </c>
      <c r="B56" s="41"/>
      <c r="C56" s="41"/>
      <c r="D56" s="41"/>
      <c r="E56" s="41"/>
    </row>
    <row r="57" s="2" customFormat="1" ht="15"/>
    <row r="58" spans="1:5" s="32" customFormat="1" ht="30" customHeight="1">
      <c r="A58" s="40" t="s">
        <v>52</v>
      </c>
      <c r="B58" s="40"/>
      <c r="C58" s="40"/>
      <c r="D58" s="40"/>
      <c r="E58" s="40"/>
    </row>
    <row r="59" s="2" customFormat="1" ht="15"/>
    <row r="60" s="2" customFormat="1" ht="15">
      <c r="A60" s="2" t="s">
        <v>57</v>
      </c>
    </row>
    <row r="61" spans="1:6" s="2" customFormat="1" ht="34.5" customHeight="1">
      <c r="A61" s="41" t="s">
        <v>58</v>
      </c>
      <c r="B61" s="41"/>
      <c r="C61" s="41"/>
      <c r="D61" s="41"/>
      <c r="E61" s="41"/>
      <c r="F61" s="41"/>
    </row>
    <row r="62" s="2" customFormat="1" ht="15"/>
    <row r="63" spans="1:6" s="32" customFormat="1" ht="34.5" customHeight="1">
      <c r="A63" s="40" t="s">
        <v>59</v>
      </c>
      <c r="B63" s="40"/>
      <c r="C63" s="40"/>
      <c r="D63" s="40"/>
      <c r="E63" s="40"/>
      <c r="F63" s="40"/>
    </row>
    <row r="64" s="2" customFormat="1" ht="15"/>
    <row r="65" s="2" customFormat="1" ht="15">
      <c r="A65" s="2" t="s">
        <v>60</v>
      </c>
    </row>
    <row r="66" s="2" customFormat="1" ht="15">
      <c r="A66" s="2" t="s">
        <v>61</v>
      </c>
    </row>
    <row r="67" s="2" customFormat="1" ht="15"/>
    <row r="68" s="32" customFormat="1" ht="15">
      <c r="A68" s="32" t="s">
        <v>70</v>
      </c>
    </row>
    <row r="69" s="2" customFormat="1" ht="15"/>
    <row r="70" s="2" customFormat="1" ht="15">
      <c r="A70" s="2" t="s">
        <v>62</v>
      </c>
    </row>
    <row r="71" spans="1:6" s="2" customFormat="1" ht="34.5" customHeight="1">
      <c r="A71" s="41" t="s">
        <v>63</v>
      </c>
      <c r="B71" s="41"/>
      <c r="C71" s="41"/>
      <c r="D71" s="41"/>
      <c r="E71" s="41"/>
      <c r="F71" s="41"/>
    </row>
    <row r="72" s="2" customFormat="1" ht="15"/>
    <row r="73" spans="1:6" s="32" customFormat="1" ht="34.5" customHeight="1">
      <c r="A73" s="40" t="s">
        <v>71</v>
      </c>
      <c r="B73" s="40"/>
      <c r="C73" s="40"/>
      <c r="D73" s="40"/>
      <c r="E73" s="40"/>
      <c r="F73" s="40"/>
    </row>
    <row r="74" s="2" customFormat="1" ht="15"/>
    <row r="75" s="2" customFormat="1" ht="15">
      <c r="A75" s="2" t="s">
        <v>64</v>
      </c>
    </row>
    <row r="76" spans="1:6" s="2" customFormat="1" ht="39" customHeight="1">
      <c r="A76" s="41" t="s">
        <v>66</v>
      </c>
      <c r="B76" s="41"/>
      <c r="C76" s="41"/>
      <c r="D76" s="41"/>
      <c r="E76" s="41"/>
      <c r="F76" s="41"/>
    </row>
    <row r="77" s="2" customFormat="1" ht="15">
      <c r="A77" s="2" t="s">
        <v>65</v>
      </c>
    </row>
    <row r="78" spans="1:6" s="32" customFormat="1" ht="81" customHeight="1">
      <c r="A78" s="40" t="s">
        <v>72</v>
      </c>
      <c r="B78" s="40"/>
      <c r="C78" s="40"/>
      <c r="D78" s="40"/>
      <c r="E78" s="40"/>
      <c r="F78" s="40"/>
    </row>
    <row r="79" s="2" customFormat="1" ht="15"/>
    <row r="80" s="2" customFormat="1" ht="15">
      <c r="A80" s="2" t="s">
        <v>67</v>
      </c>
    </row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>
      <c r="A103" s="2" t="s">
        <v>68</v>
      </c>
    </row>
    <row r="104" s="2" customFormat="1" ht="15">
      <c r="A104" s="2" t="s">
        <v>69</v>
      </c>
    </row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</sheetData>
  <sheetProtection/>
  <mergeCells count="16">
    <mergeCell ref="A47:E47"/>
    <mergeCell ref="A52:E52"/>
    <mergeCell ref="A54:E54"/>
    <mergeCell ref="A56:E56"/>
    <mergeCell ref="A49:F49"/>
    <mergeCell ref="A3:E3"/>
    <mergeCell ref="A5:E5"/>
    <mergeCell ref="A43:E43"/>
    <mergeCell ref="A45:E45"/>
    <mergeCell ref="A73:F73"/>
    <mergeCell ref="A78:F78"/>
    <mergeCell ref="A76:F76"/>
    <mergeCell ref="A58:E58"/>
    <mergeCell ref="A61:F61"/>
    <mergeCell ref="A63:F63"/>
    <mergeCell ref="A71:F7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H58" sqref="H58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6.28125" style="0" customWidth="1"/>
  </cols>
  <sheetData>
    <row r="1" s="28" customFormat="1" ht="20.25">
      <c r="A1" s="28" t="s">
        <v>42</v>
      </c>
    </row>
    <row r="2" s="2" customFormat="1" ht="15"/>
    <row r="3" spans="1:3" s="2" customFormat="1" ht="16.5" thickBot="1">
      <c r="A3" s="31" t="s">
        <v>43</v>
      </c>
      <c r="B3" s="31" t="s">
        <v>44</v>
      </c>
      <c r="C3" s="31" t="s">
        <v>45</v>
      </c>
    </row>
    <row r="4" spans="1:3" s="2" customFormat="1" ht="15">
      <c r="A4" s="2">
        <v>0</v>
      </c>
      <c r="B4" s="2">
        <v>1200</v>
      </c>
      <c r="C4" s="2">
        <v>600</v>
      </c>
    </row>
    <row r="5" spans="1:3" s="2" customFormat="1" ht="15">
      <c r="A5" s="2">
        <v>10</v>
      </c>
      <c r="B5" s="2">
        <v>0</v>
      </c>
      <c r="C5" s="2">
        <v>600</v>
      </c>
    </row>
    <row r="6" s="2" customFormat="1" ht="15"/>
    <row r="7" s="2" customFormat="1" ht="15"/>
    <row r="8" s="2" customFormat="1" ht="15"/>
    <row r="9" s="2" customFormat="1" ht="15"/>
    <row r="10" s="2" customFormat="1" ht="15"/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pans="1:3" s="2" customFormat="1" ht="16.5" thickBot="1">
      <c r="A26" s="8" t="s">
        <v>46</v>
      </c>
      <c r="B26" s="31" t="s">
        <v>44</v>
      </c>
      <c r="C26" s="31" t="s">
        <v>45</v>
      </c>
    </row>
    <row r="27" spans="1:3" s="2" customFormat="1" ht="15">
      <c r="A27" s="3" t="s">
        <v>6</v>
      </c>
      <c r="B27" s="3">
        <v>300</v>
      </c>
      <c r="C27" s="3">
        <v>600</v>
      </c>
    </row>
    <row r="28" spans="1:3" s="2" customFormat="1" ht="15">
      <c r="A28" s="3" t="s">
        <v>7</v>
      </c>
      <c r="B28" s="3">
        <v>200</v>
      </c>
      <c r="C28" s="3">
        <v>600</v>
      </c>
    </row>
    <row r="29" spans="1:3" s="2" customFormat="1" ht="15">
      <c r="A29" s="3" t="s">
        <v>8</v>
      </c>
      <c r="B29" s="3">
        <v>500</v>
      </c>
      <c r="C29" s="3">
        <v>600</v>
      </c>
    </row>
    <row r="30" spans="1:3" s="2" customFormat="1" ht="15">
      <c r="A30" s="3" t="s">
        <v>9</v>
      </c>
      <c r="B30" s="3">
        <v>500</v>
      </c>
      <c r="C30" s="3">
        <v>600</v>
      </c>
    </row>
    <row r="31" spans="1:3" s="2" customFormat="1" ht="15">
      <c r="A31" s="3" t="s">
        <v>10</v>
      </c>
      <c r="B31" s="3">
        <v>700</v>
      </c>
      <c r="C31" s="3">
        <v>600</v>
      </c>
    </row>
    <row r="32" spans="1:3" s="2" customFormat="1" ht="15">
      <c r="A32" s="3" t="s">
        <v>11</v>
      </c>
      <c r="B32" s="3">
        <v>800</v>
      </c>
      <c r="C32" s="3">
        <v>600</v>
      </c>
    </row>
    <row r="33" spans="1:3" s="2" customFormat="1" ht="15">
      <c r="A33" s="3" t="s">
        <v>12</v>
      </c>
      <c r="B33" s="3">
        <v>1100</v>
      </c>
      <c r="C33" s="3">
        <v>600</v>
      </c>
    </row>
    <row r="34" spans="1:3" s="2" customFormat="1" ht="15">
      <c r="A34" s="3" t="s">
        <v>13</v>
      </c>
      <c r="B34" s="3">
        <v>1150</v>
      </c>
      <c r="C34" s="3">
        <v>600</v>
      </c>
    </row>
    <row r="35" spans="1:3" s="2" customFormat="1" ht="15">
      <c r="A35" s="3" t="s">
        <v>14</v>
      </c>
      <c r="B35" s="3">
        <v>700</v>
      </c>
      <c r="C35" s="3">
        <v>600</v>
      </c>
    </row>
    <row r="36" spans="1:3" s="2" customFormat="1" ht="15">
      <c r="A36" s="3" t="s">
        <v>15</v>
      </c>
      <c r="B36" s="3">
        <v>550</v>
      </c>
      <c r="C36" s="3">
        <v>600</v>
      </c>
    </row>
    <row r="37" spans="1:3" s="2" customFormat="1" ht="15">
      <c r="A37" s="3" t="s">
        <v>16</v>
      </c>
      <c r="B37" s="3">
        <v>550</v>
      </c>
      <c r="C37" s="3">
        <v>600</v>
      </c>
    </row>
    <row r="38" spans="1:3" s="2" customFormat="1" ht="15">
      <c r="A38" s="3" t="s">
        <v>17</v>
      </c>
      <c r="B38" s="3">
        <v>300</v>
      </c>
      <c r="C38" s="3">
        <v>600</v>
      </c>
    </row>
    <row r="39" spans="1:3" s="2" customFormat="1" ht="15">
      <c r="A39" s="3"/>
      <c r="B39" s="3"/>
      <c r="C39" s="3"/>
    </row>
    <row r="40" spans="1:3" s="2" customFormat="1" ht="15">
      <c r="A40" s="3"/>
      <c r="B40" s="3"/>
      <c r="C40" s="3"/>
    </row>
    <row r="41" s="2" customFormat="1" ht="15"/>
    <row r="42" s="2" customFormat="1" ht="15"/>
    <row r="43" s="2" customFormat="1" ht="15"/>
    <row r="44" s="2" customFormat="1" ht="1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9.421875" style="0" customWidth="1"/>
    <col min="2" max="2" width="13.421875" style="0" customWidth="1"/>
    <col min="4" max="4" width="28.140625" style="0" customWidth="1"/>
    <col min="5" max="5" width="13.140625" style="0" customWidth="1"/>
  </cols>
  <sheetData>
    <row r="1" spans="1:5" ht="20.25">
      <c r="A1" s="43" t="s">
        <v>19</v>
      </c>
      <c r="B1" s="44"/>
      <c r="C1" s="44"/>
      <c r="D1" s="44"/>
      <c r="E1" s="45"/>
    </row>
    <row r="2" spans="1:5" ht="26.25" customHeight="1">
      <c r="A2" s="10"/>
      <c r="B2" s="11"/>
      <c r="C2" s="11"/>
      <c r="D2" s="11"/>
      <c r="E2" s="12"/>
    </row>
    <row r="3" spans="1:5" ht="15.75">
      <c r="A3" s="13" t="s">
        <v>18</v>
      </c>
      <c r="B3" s="14"/>
      <c r="C3" s="11"/>
      <c r="D3" s="14" t="s">
        <v>26</v>
      </c>
      <c r="E3" s="15">
        <v>2100</v>
      </c>
    </row>
    <row r="4" spans="1:5" ht="15">
      <c r="A4" s="14" t="s">
        <v>2</v>
      </c>
      <c r="B4" s="15">
        <v>0</v>
      </c>
      <c r="C4" s="11"/>
      <c r="D4" s="14" t="s">
        <v>27</v>
      </c>
      <c r="E4" s="16">
        <v>0.16</v>
      </c>
    </row>
    <row r="5" spans="1:5" ht="15">
      <c r="A5" s="14" t="s">
        <v>6</v>
      </c>
      <c r="B5" s="15">
        <v>300</v>
      </c>
      <c r="C5" s="11"/>
      <c r="D5" s="14" t="s">
        <v>28</v>
      </c>
      <c r="E5" s="17">
        <v>30</v>
      </c>
    </row>
    <row r="6" spans="1:5" ht="15.75" thickBot="1">
      <c r="A6" s="14" t="s">
        <v>7</v>
      </c>
      <c r="B6" s="15">
        <v>200</v>
      </c>
      <c r="C6" s="11"/>
      <c r="D6" s="11"/>
      <c r="E6" s="12"/>
    </row>
    <row r="7" spans="1:5" ht="15.75">
      <c r="A7" s="14" t="s">
        <v>8</v>
      </c>
      <c r="B7" s="15">
        <v>700</v>
      </c>
      <c r="C7" s="11"/>
      <c r="D7" s="18" t="s">
        <v>20</v>
      </c>
      <c r="E7" s="19">
        <f>$B$17/13</f>
        <v>323.0769230769231</v>
      </c>
    </row>
    <row r="8" spans="1:5" ht="15.75">
      <c r="A8" s="14" t="s">
        <v>9</v>
      </c>
      <c r="B8" s="15">
        <v>300</v>
      </c>
      <c r="C8" s="11"/>
      <c r="D8" s="20" t="s">
        <v>29</v>
      </c>
      <c r="E8" s="21">
        <f>$E$3/$E$7</f>
        <v>6.5</v>
      </c>
    </row>
    <row r="9" spans="1:5" ht="15.75">
      <c r="A9" s="14" t="s">
        <v>10</v>
      </c>
      <c r="B9" s="15">
        <v>800</v>
      </c>
      <c r="C9" s="11"/>
      <c r="D9" s="20" t="s">
        <v>22</v>
      </c>
      <c r="E9" s="21">
        <f>360/$E$8</f>
        <v>55.38461538461539</v>
      </c>
    </row>
    <row r="10" spans="1:5" ht="15.75">
      <c r="A10" s="14" t="s">
        <v>11</v>
      </c>
      <c r="B10" s="15">
        <v>800</v>
      </c>
      <c r="C10" s="11"/>
      <c r="D10" s="20" t="s">
        <v>23</v>
      </c>
      <c r="E10" s="22">
        <f>$E$3/12</f>
        <v>175</v>
      </c>
    </row>
    <row r="11" spans="1:5" ht="15.75">
      <c r="A11" s="14" t="s">
        <v>12</v>
      </c>
      <c r="B11" s="15">
        <v>400</v>
      </c>
      <c r="C11" s="11"/>
      <c r="D11" s="20" t="s">
        <v>24</v>
      </c>
      <c r="E11" s="23">
        <f>$E$4*$E$9/360</f>
        <v>0.024615384615384615</v>
      </c>
    </row>
    <row r="12" spans="1:5" ht="16.5" thickBot="1">
      <c r="A12" s="14" t="s">
        <v>13</v>
      </c>
      <c r="B12" s="15">
        <v>200</v>
      </c>
      <c r="C12" s="11"/>
      <c r="D12" s="24" t="s">
        <v>25</v>
      </c>
      <c r="E12" s="25">
        <f>$E$7*$E$5*$E$11</f>
        <v>238.57988165680476</v>
      </c>
    </row>
    <row r="13" spans="1:6" ht="15">
      <c r="A13" s="14" t="s">
        <v>14</v>
      </c>
      <c r="B13" s="15">
        <v>250</v>
      </c>
      <c r="C13" s="11"/>
      <c r="D13" s="11"/>
      <c r="E13" s="12"/>
      <c r="F13" s="2"/>
    </row>
    <row r="14" spans="1:6" ht="15">
      <c r="A14" s="14" t="s">
        <v>15</v>
      </c>
      <c r="B14" s="15">
        <v>100</v>
      </c>
      <c r="C14" s="11"/>
      <c r="D14" s="34" t="s">
        <v>73</v>
      </c>
      <c r="E14" s="35"/>
      <c r="F14" s="2"/>
    </row>
    <row r="15" spans="1:5" ht="15">
      <c r="A15" s="14" t="s">
        <v>16</v>
      </c>
      <c r="B15" s="15">
        <v>150</v>
      </c>
      <c r="C15" s="11"/>
      <c r="D15" s="34" t="s">
        <v>32</v>
      </c>
      <c r="E15" s="35"/>
    </row>
    <row r="16" spans="1:5" ht="15">
      <c r="A16" s="14" t="s">
        <v>17</v>
      </c>
      <c r="B16" s="15">
        <v>0</v>
      </c>
      <c r="C16" s="11"/>
      <c r="D16" s="34" t="s">
        <v>33</v>
      </c>
      <c r="E16" s="35"/>
    </row>
    <row r="17" spans="1:5" ht="15.75">
      <c r="A17" s="14" t="s">
        <v>21</v>
      </c>
      <c r="B17" s="13">
        <f>SUM(B4:B16)</f>
        <v>4200</v>
      </c>
      <c r="C17" s="11"/>
      <c r="D17" s="34" t="s">
        <v>34</v>
      </c>
      <c r="E17" s="35"/>
    </row>
    <row r="18" spans="1:5" ht="15">
      <c r="A18" s="10"/>
      <c r="B18" s="11"/>
      <c r="C18" s="11"/>
      <c r="D18" s="34" t="s">
        <v>35</v>
      </c>
      <c r="E18" s="35"/>
    </row>
    <row r="19" spans="1:5" ht="15.75" thickBot="1">
      <c r="A19" s="26"/>
      <c r="B19" s="27"/>
      <c r="C19" s="27"/>
      <c r="D19" s="36" t="s">
        <v>36</v>
      </c>
      <c r="E19" s="37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Gompper</dc:creator>
  <cp:keywords/>
  <dc:description/>
  <cp:lastModifiedBy>Birgit Schmidt</cp:lastModifiedBy>
  <cp:lastPrinted>2001-03-08T13:22:21Z</cp:lastPrinted>
  <dcterms:created xsi:type="dcterms:W3CDTF">2000-06-18T14:50:23Z</dcterms:created>
  <dcterms:modified xsi:type="dcterms:W3CDTF">2019-02-10T10:08:58Z</dcterms:modified>
  <cp:category/>
  <cp:version/>
  <cp:contentType/>
  <cp:contentStatus/>
</cp:coreProperties>
</file>