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E:\3IK1 - BWL-RW\Beschaff-IT_510 Lagerkennzahlen\Fallstudie zu Lagerkennzahlen\"/>
    </mc:Choice>
  </mc:AlternateContent>
  <bookViews>
    <workbookView xWindow="120" yWindow="60" windowWidth="9135" windowHeight="6540" activeTab="2"/>
  </bookViews>
  <sheets>
    <sheet name="Dispositionskarte" sheetId="1" r:id="rId1"/>
    <sheet name="Lösungsblatt" sheetId="6" r:id="rId2"/>
    <sheet name="Lösung" sheetId="4" r:id="rId3"/>
  </sheets>
  <calcPr calcId="162913"/>
</workbook>
</file>

<file path=xl/calcChain.xml><?xml version="1.0" encoding="utf-8"?>
<calcChain xmlns="http://schemas.openxmlformats.org/spreadsheetml/2006/main">
  <c r="C45" i="4" l="1"/>
  <c r="C38" i="4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B17" i="4"/>
  <c r="D21" i="4" s="1"/>
  <c r="D27" i="4" s="1"/>
  <c r="C32" i="4" s="1"/>
</calcChain>
</file>

<file path=xl/sharedStrings.xml><?xml version="1.0" encoding="utf-8"?>
<sst xmlns="http://schemas.openxmlformats.org/spreadsheetml/2006/main" count="155" uniqueCount="148">
  <si>
    <t>Datum</t>
  </si>
  <si>
    <t>Zugang (St.)</t>
  </si>
  <si>
    <t>Abgang (St.)</t>
  </si>
  <si>
    <t>Bestand (St.)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</si>
  <si>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</si>
  <si>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</si>
  <si>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</si>
  <si>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</si>
  <si>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</si>
  <si>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</si>
  <si>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</si>
  <si>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</si>
  <si>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</si>
  <si>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</si>
  <si>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</si>
  <si>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</si>
  <si>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Lagerkennzahlen</t>
  </si>
  <si>
    <t>Summe</t>
  </si>
  <si>
    <t>Lösungen:</t>
  </si>
  <si>
    <t>Durchschnittlicher Lagerbestand = AB + 12 Monatsendbestände
                                                                              13</t>
  </si>
  <si>
    <t>2.</t>
  </si>
  <si>
    <t xml:space="preserve">1. </t>
  </si>
  <si>
    <t>Monat</t>
  </si>
  <si>
    <t>Monatsendbestände (in St.)</t>
  </si>
  <si>
    <t>3.</t>
  </si>
  <si>
    <t>4.</t>
  </si>
  <si>
    <t>Durchschnittliche Lagerdauer =  360 Tage
                                                        Umschlagshäufigkeit</t>
  </si>
  <si>
    <t>9.</t>
  </si>
  <si>
    <t>siehe hinten</t>
  </si>
  <si>
    <t>Lager - Dispositionskarte</t>
  </si>
  <si>
    <t>HELLER</t>
  </si>
  <si>
    <t>Maschinenfabrik GmbH, 79450 Nürtingen</t>
  </si>
  <si>
    <t>Teilebezeichnung</t>
  </si>
  <si>
    <t>Teilenummer</t>
  </si>
  <si>
    <t>Lieferer</t>
  </si>
  <si>
    <t>Rotafix GmbH</t>
  </si>
  <si>
    <t>Einstandspreis</t>
  </si>
  <si>
    <t>Meldebestand</t>
  </si>
  <si>
    <t>Höchstbestand</t>
  </si>
  <si>
    <t>Jahresbedarf</t>
  </si>
  <si>
    <t>Kostenstelle</t>
  </si>
  <si>
    <t>Beleg</t>
  </si>
  <si>
    <t>01.01.</t>
  </si>
  <si>
    <t>19.01.</t>
  </si>
  <si>
    <t>07.02.</t>
  </si>
  <si>
    <t>15.03.</t>
  </si>
  <si>
    <t>02.04.</t>
  </si>
  <si>
    <t>29.04.</t>
  </si>
  <si>
    <t>04.05.</t>
  </si>
  <si>
    <t>02.06.</t>
  </si>
  <si>
    <t>12.08.</t>
  </si>
  <si>
    <t>09.09.</t>
  </si>
  <si>
    <t>22.09.</t>
  </si>
  <si>
    <t>01.10.</t>
  </si>
  <si>
    <t>15.10.</t>
  </si>
  <si>
    <t>17.10.</t>
  </si>
  <si>
    <t>19.10.</t>
  </si>
  <si>
    <t>01.11.</t>
  </si>
  <si>
    <t>02.11.</t>
  </si>
  <si>
    <t>19.11.</t>
  </si>
  <si>
    <t>01.12.</t>
  </si>
  <si>
    <t>07.12.</t>
  </si>
  <si>
    <t>16.12.</t>
  </si>
  <si>
    <t>22.12.</t>
  </si>
  <si>
    <t>31.12.</t>
  </si>
  <si>
    <t>29.06.</t>
  </si>
  <si>
    <t>ER 02-101</t>
  </si>
  <si>
    <t>MES 02-17</t>
  </si>
  <si>
    <t>ER 02-121</t>
  </si>
  <si>
    <t>MES 02-28</t>
  </si>
  <si>
    <t>MES 02-32</t>
  </si>
  <si>
    <t>ER 02-129</t>
  </si>
  <si>
    <t>MES 02-37</t>
  </si>
  <si>
    <t>ER 02-132</t>
  </si>
  <si>
    <t>MES 02-40</t>
  </si>
  <si>
    <t>ER 02-144</t>
  </si>
  <si>
    <t>MES 02-46</t>
  </si>
  <si>
    <t>MES 02-49</t>
  </si>
  <si>
    <t>ER 02-158</t>
  </si>
  <si>
    <t>MES 02-53</t>
  </si>
  <si>
    <t>MES 02-57</t>
  </si>
  <si>
    <t>MES 02-64</t>
  </si>
  <si>
    <t>ER 02-167</t>
  </si>
  <si>
    <t>MES 02-68</t>
  </si>
  <si>
    <t>MES 02-74</t>
  </si>
  <si>
    <t>ER 02-188</t>
  </si>
  <si>
    <t>MES 02-77</t>
  </si>
  <si>
    <t>MES 02-83</t>
  </si>
  <si>
    <t>MES 02-88</t>
  </si>
  <si>
    <t xml:space="preserve">Kühlaggregat </t>
  </si>
  <si>
    <t>H 7/66</t>
  </si>
  <si>
    <t>Kennziffer</t>
  </si>
  <si>
    <t>Formel</t>
  </si>
  <si>
    <t>Berechnung</t>
  </si>
  <si>
    <t>Beurteilung</t>
  </si>
  <si>
    <t>Durchschnittlicher</t>
  </si>
  <si>
    <t>Lagerbestand</t>
  </si>
  <si>
    <t>Wie hoch ist der Wert</t>
  </si>
  <si>
    <t>des Lagerbestandes</t>
  </si>
  <si>
    <t>im Durchschnitt</t>
  </si>
  <si>
    <t>einer Periode?</t>
  </si>
  <si>
    <t>Bei Monatsinventur (in €):</t>
  </si>
  <si>
    <t>Umschlagshäufigkeit (U)</t>
  </si>
  <si>
    <t>Wie oft wurde der Lager-</t>
  </si>
  <si>
    <t>bestand in einer Periode</t>
  </si>
  <si>
    <t>umgeschlagen bzw. ver-</t>
  </si>
  <si>
    <t>kauft?</t>
  </si>
  <si>
    <t>U =</t>
  </si>
  <si>
    <t>Durchschnittl. LB</t>
  </si>
  <si>
    <t xml:space="preserve"> =</t>
  </si>
  <si>
    <t xml:space="preserve">Durchschnittliche </t>
  </si>
  <si>
    <t>Lagerdauer</t>
  </si>
  <si>
    <t>Wie lange liegt das Lager-</t>
  </si>
  <si>
    <t>gut durchschnittlich im</t>
  </si>
  <si>
    <t>Lager?</t>
  </si>
  <si>
    <t>Lagerzinsen, Lagerzinssatz</t>
  </si>
  <si>
    <t>Wie hoch ist der Zinsverlust</t>
  </si>
  <si>
    <t>durch das in den Lagervorräten</t>
  </si>
  <si>
    <t>gebundene Kapital?</t>
  </si>
  <si>
    <t>Durchschnittl. LD</t>
  </si>
  <si>
    <t>Lagerzins =</t>
  </si>
  <si>
    <t xml:space="preserve">Lagerzinssatz </t>
  </si>
  <si>
    <t>AB</t>
  </si>
  <si>
    <t>Stück</t>
  </si>
  <si>
    <t>Lagerumschlagshäufigkeit = Wert des Lagerabgangs (Wareneinsatz)  (in €)
                                                  Durchschnittl. Lagerbestand (in €)</t>
  </si>
  <si>
    <t>x</t>
  </si>
  <si>
    <t>Durchschnittlicher Lagerbestand = 169 / 13 =</t>
  </si>
  <si>
    <t>Lagerumschlagshäufigkeit = U = 130 / 13 =</t>
  </si>
  <si>
    <t>Durchschnittliche LD = 360 / 10 =</t>
  </si>
  <si>
    <t>Tage</t>
  </si>
  <si>
    <t xml:space="preserve"> 100 * 360</t>
  </si>
  <si>
    <t>€</t>
  </si>
  <si>
    <t>Lagerzins = durchschnittl. LB * Marktzinssatz * durchschn. Lagerdauer
                                                             100    *    360 Tage</t>
  </si>
  <si>
    <r>
      <t xml:space="preserve">Lagerzins = </t>
    </r>
    <r>
      <rPr>
        <b/>
        <u/>
        <sz val="12"/>
        <rFont val="Arial"/>
        <family val="2"/>
      </rPr>
      <t>2.340 € * 8 * 36   =</t>
    </r>
  </si>
  <si>
    <r>
      <t xml:space="preserve">Lagerzinssatz = </t>
    </r>
    <r>
      <rPr>
        <u/>
        <sz val="12"/>
        <rFont val="Arial"/>
        <family val="2"/>
      </rPr>
      <t>Marktzinssatz * durchschnittl. Lagerdauer  =</t>
    </r>
  </si>
  <si>
    <t>%</t>
  </si>
  <si>
    <r>
      <t xml:space="preserve">Lagerzinssatz =  </t>
    </r>
    <r>
      <rPr>
        <b/>
        <u/>
        <sz val="12"/>
        <rFont val="Arial"/>
        <family val="2"/>
      </rPr>
      <t xml:space="preserve">8 * 36  </t>
    </r>
  </si>
  <si>
    <t>Der durchschnittliche LB ist gegenüber dem Vorjahr</t>
  </si>
  <si>
    <t>gestiegen und liegt erheblich über dem Branchenwert.</t>
  </si>
  <si>
    <t>Die Umschlagshäufigkeit konnte gegenüber</t>
  </si>
  <si>
    <t>dem Vorjahr gesteigert werden, liegt aber noch</t>
  </si>
  <si>
    <t xml:space="preserve"> unter dem Branchenwert.</t>
  </si>
  <si>
    <t>Die durchschnittliche Lagerdauer hat sich zwar</t>
  </si>
  <si>
    <t>gegenüber dem Vorjahr verbessert, müsste aber</t>
  </si>
  <si>
    <t>im Vergleich zur Branche noch weiter gesenkt werden.</t>
  </si>
  <si>
    <t>Der Zinsverlust durch das gebundene Kapital liegt</t>
  </si>
  <si>
    <t>um ca. 80% über dem Branchenwert, aber etwas besser</t>
  </si>
  <si>
    <t>als im Vorjahr.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</si>
</sst>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_-* #,##0.00\ [$€-407]_-;\-* #,##0.00\ [$€-407]_-;_-* &quot;-&quot;??\ [$€-407]_-;_-@_-"/>
    <numFmt numFmtId="175" formatCode="0\ &quot;Stück&quot;"/>
  </numFmts>
  <fonts count="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/>
    </xf>
    <xf numFmtId="1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" xfId="0" applyBorder="1"/>
    <xf numFmtId="0" fontId="1" fillId="0" borderId="6" xfId="0" applyFont="1" applyBorder="1"/>
    <xf numFmtId="0" fontId="1" fillId="0" borderId="7" xfId="0" applyFont="1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0" fontId="4" fillId="0" borderId="2" xfId="0" applyFont="1" applyBorder="1"/>
    <xf numFmtId="0" fontId="4" fillId="0" borderId="0" xfId="0" applyFont="1" applyBorder="1"/>
    <xf numFmtId="0" fontId="0" fillId="0" borderId="0" xfId="0" applyBorder="1"/>
    <xf numFmtId="0" fontId="0" fillId="0" borderId="3" xfId="0" applyBorder="1"/>
    <xf numFmtId="175" fontId="4" fillId="0" borderId="0" xfId="0" applyNumberFormat="1" applyFont="1" applyBorder="1"/>
    <xf numFmtId="0" fontId="1" fillId="0" borderId="2" xfId="0" applyFont="1" applyBorder="1"/>
    <xf numFmtId="0" fontId="1" fillId="0" borderId="0" xfId="0" applyFont="1" applyBorder="1"/>
    <xf numFmtId="15" fontId="3" fillId="0" borderId="2" xfId="0" quotePrefix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right"/>
    </xf>
    <xf numFmtId="15" fontId="3" fillId="0" borderId="0" xfId="0" quotePrefix="1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0" fillId="0" borderId="5" xfId="0" applyBorder="1"/>
    <xf numFmtId="0" fontId="4" fillId="0" borderId="0" xfId="0" applyFont="1" applyBorder="1" applyAlignment="1">
      <alignment horizontal="left"/>
    </xf>
    <xf numFmtId="0" fontId="4" fillId="0" borderId="6" xfId="0" applyFont="1" applyBorder="1"/>
    <xf numFmtId="175" fontId="4" fillId="0" borderId="7" xfId="0" applyNumberFormat="1" applyFont="1" applyBorder="1"/>
    <xf numFmtId="0" fontId="4" fillId="0" borderId="4" xfId="0" applyFont="1" applyBorder="1"/>
    <xf numFmtId="0" fontId="4" fillId="0" borderId="1" xfId="0" applyFont="1" applyBorder="1"/>
    <xf numFmtId="174" fontId="4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4" fillId="0" borderId="9" xfId="0" applyFont="1" applyBorder="1"/>
    <xf numFmtId="0" fontId="3" fillId="0" borderId="13" xfId="0" applyFont="1" applyBorder="1"/>
    <xf numFmtId="0" fontId="2" fillId="0" borderId="13" xfId="0" applyFont="1" applyBorder="1"/>
    <xf numFmtId="0" fontId="3" fillId="0" borderId="14" xfId="0" applyFont="1" applyBorder="1"/>
    <xf numFmtId="0" fontId="3" fillId="0" borderId="5" xfId="0" applyFont="1" applyBorder="1"/>
    <xf numFmtId="0" fontId="5" fillId="0" borderId="11" xfId="0" applyFont="1" applyBorder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18</xdr:row>
      <xdr:rowOff>180975</xdr:rowOff>
    </xdr:from>
    <xdr:to>
      <xdr:col>3</xdr:col>
      <xdr:colOff>866775</xdr:colOff>
      <xdr:row>18</xdr:row>
      <xdr:rowOff>180975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A1D83DD1-EC28-42C1-ADA5-607E55DAD124}"/>
            </a:ext>
          </a:extLst>
        </xdr:cNvPr>
        <xdr:cNvSpPr>
          <a:spLocks noChangeShapeType="1"/>
        </xdr:cNvSpPr>
      </xdr:nvSpPr>
      <xdr:spPr bwMode="auto">
        <a:xfrm>
          <a:off x="2266950" y="9124950"/>
          <a:ext cx="2181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24</xdr:row>
      <xdr:rowOff>200025</xdr:rowOff>
    </xdr:from>
    <xdr:to>
      <xdr:col>4</xdr:col>
      <xdr:colOff>314325</xdr:colOff>
      <xdr:row>24</xdr:row>
      <xdr:rowOff>200025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738C7FA7-54B1-4056-B303-6B6EAB8399D1}"/>
            </a:ext>
          </a:extLst>
        </xdr:cNvPr>
        <xdr:cNvSpPr>
          <a:spLocks noChangeShapeType="1"/>
        </xdr:cNvSpPr>
      </xdr:nvSpPr>
      <xdr:spPr bwMode="auto">
        <a:xfrm>
          <a:off x="1933575" y="12315825"/>
          <a:ext cx="3028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29</xdr:row>
      <xdr:rowOff>247650</xdr:rowOff>
    </xdr:from>
    <xdr:to>
      <xdr:col>3</xdr:col>
      <xdr:colOff>9525</xdr:colOff>
      <xdr:row>29</xdr:row>
      <xdr:rowOff>247650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F2C2CBD3-EC40-4C61-A0C9-27108124441E}"/>
            </a:ext>
          </a:extLst>
        </xdr:cNvPr>
        <xdr:cNvSpPr>
          <a:spLocks noChangeShapeType="1"/>
        </xdr:cNvSpPr>
      </xdr:nvSpPr>
      <xdr:spPr bwMode="auto">
        <a:xfrm>
          <a:off x="2171700" y="13696950"/>
          <a:ext cx="1419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1095375</xdr:colOff>
      <xdr:row>35</xdr:row>
      <xdr:rowOff>247650</xdr:rowOff>
    </xdr:from>
    <xdr:to>
      <xdr:col>4</xdr:col>
      <xdr:colOff>276225</xdr:colOff>
      <xdr:row>35</xdr:row>
      <xdr:rowOff>247650</xdr:rowOff>
    </xdr:to>
    <xdr:sp macro="" textlink="">
      <xdr:nvSpPr>
        <xdr:cNvPr id="3086" name="Line 14">
          <a:extLst>
            <a:ext uri="{FF2B5EF4-FFF2-40B4-BE49-F238E27FC236}">
              <a16:creationId xmlns:a16="http://schemas.microsoft.com/office/drawing/2014/main" id="{B88787DF-84ED-4870-B7C8-99B4D869AFA9}"/>
            </a:ext>
          </a:extLst>
        </xdr:cNvPr>
        <xdr:cNvSpPr>
          <a:spLocks noChangeShapeType="1"/>
        </xdr:cNvSpPr>
      </xdr:nvSpPr>
      <xdr:spPr bwMode="auto">
        <a:xfrm>
          <a:off x="1095375" y="12363450"/>
          <a:ext cx="382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5" sqref="D15"/>
    </sheetView>
  </sheetViews>
  <sheetFormatPr baseColWidth="10" defaultRowHeight="12.75" x14ac:dyDescent="0.2"/>
  <cols>
    <col min="1" max="1" width="11.140625" customWidth="1"/>
    <col min="2" max="2" width="14" customWidth="1"/>
    <col min="3" max="3" width="18.140625" customWidth="1"/>
    <col min="4" max="4" width="16.28515625" customWidth="1"/>
    <col min="5" max="5" width="15.28515625" customWidth="1"/>
    <col min="6" max="6" width="14.42578125" customWidth="1"/>
    <col min="7" max="7" width="13.42578125" bestFit="1" customWidth="1"/>
    <col min="8" max="8" width="15" customWidth="1"/>
    <col min="9" max="9" width="14.140625" customWidth="1"/>
    <col min="10" max="10" width="15.28515625" bestFit="1" customWidth="1"/>
  </cols>
  <sheetData>
    <row r="1" spans="1:10" ht="13.5" thickBot="1" x14ac:dyDescent="0.25"/>
    <row r="2" spans="1:10" ht="18" x14ac:dyDescent="0.25">
      <c r="A2" s="20" t="s">
        <v>29</v>
      </c>
      <c r="B2" s="21"/>
      <c r="C2" s="21"/>
      <c r="D2" s="21" t="s">
        <v>30</v>
      </c>
      <c r="E2" s="22" t="s">
        <v>31</v>
      </c>
      <c r="F2" s="21"/>
      <c r="G2" s="22"/>
      <c r="H2" s="23"/>
      <c r="I2" s="23"/>
      <c r="J2" s="24"/>
    </row>
    <row r="3" spans="1:10" ht="18.75" thickBot="1" x14ac:dyDescent="0.3">
      <c r="A3" s="25"/>
      <c r="B3" s="26"/>
      <c r="C3" s="26"/>
      <c r="D3" s="26"/>
      <c r="E3" s="26"/>
      <c r="F3" s="26"/>
      <c r="G3" s="26"/>
      <c r="H3" s="27"/>
      <c r="I3" s="27"/>
      <c r="J3" s="28"/>
    </row>
    <row r="4" spans="1:10" ht="18" x14ac:dyDescent="0.25">
      <c r="A4" s="42" t="s">
        <v>32</v>
      </c>
      <c r="B4" s="22"/>
      <c r="C4" s="22" t="s">
        <v>89</v>
      </c>
      <c r="D4" s="22" t="s">
        <v>90</v>
      </c>
      <c r="E4" s="42"/>
      <c r="F4" s="22" t="s">
        <v>37</v>
      </c>
      <c r="G4" s="22"/>
      <c r="H4" s="43">
        <v>8</v>
      </c>
      <c r="I4" s="23"/>
      <c r="J4" s="24"/>
    </row>
    <row r="5" spans="1:10" ht="18" x14ac:dyDescent="0.25">
      <c r="A5" s="25" t="s">
        <v>33</v>
      </c>
      <c r="B5" s="26"/>
      <c r="C5" s="41">
        <v>12430</v>
      </c>
      <c r="D5" s="27"/>
      <c r="E5" s="25"/>
      <c r="F5" s="26" t="s">
        <v>38</v>
      </c>
      <c r="G5" s="26"/>
      <c r="H5" s="29">
        <v>40</v>
      </c>
      <c r="I5" s="27"/>
      <c r="J5" s="28"/>
    </row>
    <row r="6" spans="1:10" ht="18" x14ac:dyDescent="0.25">
      <c r="A6" s="25" t="s">
        <v>34</v>
      </c>
      <c r="B6" s="26"/>
      <c r="C6" s="26" t="s">
        <v>35</v>
      </c>
      <c r="D6" s="27"/>
      <c r="E6" s="25"/>
      <c r="F6" s="26" t="s">
        <v>39</v>
      </c>
      <c r="G6" s="26"/>
      <c r="H6" s="29">
        <v>140</v>
      </c>
      <c r="I6" s="27"/>
      <c r="J6" s="28"/>
    </row>
    <row r="7" spans="1:10" ht="18.75" thickBot="1" x14ac:dyDescent="0.3">
      <c r="A7" s="44" t="s">
        <v>36</v>
      </c>
      <c r="B7" s="45"/>
      <c r="C7" s="46">
        <v>180</v>
      </c>
      <c r="D7" s="19"/>
      <c r="E7" s="44"/>
      <c r="F7" s="45" t="s">
        <v>40</v>
      </c>
      <c r="G7" s="45"/>
      <c r="H7" s="45">
        <v>127</v>
      </c>
      <c r="I7" s="19"/>
      <c r="J7" s="40"/>
    </row>
    <row r="8" spans="1:10" ht="18" x14ac:dyDescent="0.25">
      <c r="A8" s="42"/>
      <c r="B8" s="22"/>
      <c r="C8" s="22"/>
      <c r="D8" s="22"/>
      <c r="E8" s="22"/>
      <c r="F8" s="22"/>
      <c r="G8" s="22"/>
      <c r="H8" s="23"/>
      <c r="I8" s="23"/>
      <c r="J8" s="24"/>
    </row>
    <row r="9" spans="1:10" ht="17.25" customHeight="1" thickBot="1" x14ac:dyDescent="0.3">
      <c r="A9" s="30"/>
      <c r="B9" s="31"/>
      <c r="C9" s="26"/>
      <c r="D9" s="31"/>
      <c r="E9" s="26"/>
      <c r="F9" s="26"/>
      <c r="G9" s="26"/>
      <c r="H9" s="27"/>
      <c r="I9" s="27"/>
      <c r="J9" s="28"/>
    </row>
    <row r="10" spans="1:10" ht="16.5" thickBot="1" x14ac:dyDescent="0.3">
      <c r="A10" s="47" t="s">
        <v>0</v>
      </c>
      <c r="B10" s="48" t="s">
        <v>41</v>
      </c>
      <c r="C10" s="48" t="s">
        <v>1</v>
      </c>
      <c r="D10" s="48" t="s">
        <v>2</v>
      </c>
      <c r="E10" s="48" t="s">
        <v>3</v>
      </c>
      <c r="F10" s="47" t="s">
        <v>0</v>
      </c>
      <c r="G10" s="48" t="s">
        <v>41</v>
      </c>
      <c r="H10" s="48" t="s">
        <v>1</v>
      </c>
      <c r="I10" s="48" t="s">
        <v>2</v>
      </c>
      <c r="J10" s="49" t="s">
        <v>3</v>
      </c>
    </row>
    <row r="11" spans="1:10" ht="15" x14ac:dyDescent="0.2">
      <c r="A11" s="32" t="s">
        <v>42</v>
      </c>
      <c r="B11" s="27"/>
      <c r="C11" s="33"/>
      <c r="D11" s="33"/>
      <c r="E11" s="33">
        <v>10</v>
      </c>
      <c r="F11" s="37" t="s">
        <v>54</v>
      </c>
      <c r="G11" s="35" t="s">
        <v>78</v>
      </c>
      <c r="H11" s="33">
        <v>28</v>
      </c>
      <c r="I11" s="33"/>
      <c r="J11" s="36">
        <f>+E23+H11-I11</f>
        <v>38</v>
      </c>
    </row>
    <row r="12" spans="1:10" ht="15" x14ac:dyDescent="0.2">
      <c r="A12" s="37" t="s">
        <v>43</v>
      </c>
      <c r="B12" s="35" t="s">
        <v>66</v>
      </c>
      <c r="C12" s="33">
        <v>5</v>
      </c>
      <c r="D12" s="33"/>
      <c r="E12" s="33">
        <f>E11+C12-D12</f>
        <v>15</v>
      </c>
      <c r="F12" s="32" t="s">
        <v>55</v>
      </c>
      <c r="G12" s="34" t="s">
        <v>79</v>
      </c>
      <c r="H12" s="33"/>
      <c r="I12" s="33">
        <v>3</v>
      </c>
      <c r="J12" s="36">
        <f>J11+H12-I12</f>
        <v>35</v>
      </c>
    </row>
    <row r="13" spans="1:10" ht="15" x14ac:dyDescent="0.2">
      <c r="A13" s="37" t="s">
        <v>44</v>
      </c>
      <c r="B13" s="34" t="s">
        <v>67</v>
      </c>
      <c r="C13" s="33"/>
      <c r="D13" s="33">
        <v>7</v>
      </c>
      <c r="E13" s="33">
        <f>E12+C13-D13</f>
        <v>8</v>
      </c>
      <c r="F13" s="37" t="s">
        <v>56</v>
      </c>
      <c r="G13" s="34" t="s">
        <v>80</v>
      </c>
      <c r="H13" s="33"/>
      <c r="I13" s="33">
        <v>16</v>
      </c>
      <c r="J13" s="36">
        <f>J12+H13-I13</f>
        <v>19</v>
      </c>
    </row>
    <row r="14" spans="1:10" ht="15" x14ac:dyDescent="0.2">
      <c r="A14" s="32" t="s">
        <v>45</v>
      </c>
      <c r="B14" s="34" t="s">
        <v>68</v>
      </c>
      <c r="C14" s="33">
        <v>9</v>
      </c>
      <c r="D14" s="33"/>
      <c r="E14" s="33">
        <f>E13+C14-D14</f>
        <v>17</v>
      </c>
      <c r="F14" s="37" t="s">
        <v>57</v>
      </c>
      <c r="G14" s="34" t="s">
        <v>81</v>
      </c>
      <c r="H14" s="33"/>
      <c r="I14" s="33">
        <v>8</v>
      </c>
      <c r="J14" s="36">
        <f>J13+H14-I14</f>
        <v>11</v>
      </c>
    </row>
    <row r="15" spans="1:10" ht="15" x14ac:dyDescent="0.2">
      <c r="A15" s="37" t="s">
        <v>46</v>
      </c>
      <c r="B15" s="35" t="s">
        <v>69</v>
      </c>
      <c r="C15" s="33"/>
      <c r="D15" s="33">
        <v>12</v>
      </c>
      <c r="E15" s="33">
        <f>E14+C15-D15</f>
        <v>5</v>
      </c>
      <c r="F15" s="32" t="s">
        <v>58</v>
      </c>
      <c r="G15" s="34" t="s">
        <v>82</v>
      </c>
      <c r="H15" s="33">
        <v>23</v>
      </c>
      <c r="I15" s="33"/>
      <c r="J15" s="36">
        <f>J14+H15-I15</f>
        <v>34</v>
      </c>
    </row>
    <row r="16" spans="1:10" ht="15" x14ac:dyDescent="0.2">
      <c r="A16" s="37" t="s">
        <v>47</v>
      </c>
      <c r="B16" s="35" t="s">
        <v>70</v>
      </c>
      <c r="C16" s="33"/>
      <c r="D16" s="33">
        <v>4</v>
      </c>
      <c r="E16" s="33">
        <f>E15+C16-D16</f>
        <v>1</v>
      </c>
      <c r="F16" s="37" t="s">
        <v>59</v>
      </c>
      <c r="G16" s="34" t="s">
        <v>83</v>
      </c>
      <c r="H16" s="33"/>
      <c r="I16" s="33">
        <v>20</v>
      </c>
      <c r="J16" s="36">
        <f>J15+H16-I16</f>
        <v>14</v>
      </c>
    </row>
    <row r="17" spans="1:10" ht="15" x14ac:dyDescent="0.2">
      <c r="A17" s="37" t="s">
        <v>48</v>
      </c>
      <c r="B17" s="34" t="s">
        <v>71</v>
      </c>
      <c r="C17" s="33">
        <v>4</v>
      </c>
      <c r="D17" s="33"/>
      <c r="E17" s="33">
        <f>E16+C17-D17</f>
        <v>5</v>
      </c>
      <c r="F17" s="37" t="s">
        <v>60</v>
      </c>
      <c r="G17" s="34" t="s">
        <v>84</v>
      </c>
      <c r="H17" s="33"/>
      <c r="I17" s="33">
        <v>8</v>
      </c>
      <c r="J17" s="36">
        <f>J16+H17-I17</f>
        <v>6</v>
      </c>
    </row>
    <row r="18" spans="1:10" ht="15" x14ac:dyDescent="0.2">
      <c r="A18" s="37" t="s">
        <v>49</v>
      </c>
      <c r="B18" s="34" t="s">
        <v>72</v>
      </c>
      <c r="C18" s="33"/>
      <c r="D18" s="33">
        <v>3</v>
      </c>
      <c r="E18" s="33">
        <f>E17+C18-D18</f>
        <v>2</v>
      </c>
      <c r="F18" s="37" t="s">
        <v>61</v>
      </c>
      <c r="G18" s="34" t="s">
        <v>85</v>
      </c>
      <c r="H18" s="33">
        <v>27</v>
      </c>
      <c r="I18" s="33"/>
      <c r="J18" s="36">
        <f>J17+H18-I18</f>
        <v>33</v>
      </c>
    </row>
    <row r="19" spans="1:10" ht="15" x14ac:dyDescent="0.2">
      <c r="A19" s="38" t="s">
        <v>65</v>
      </c>
      <c r="B19" s="34" t="s">
        <v>73</v>
      </c>
      <c r="C19" s="33">
        <v>15</v>
      </c>
      <c r="D19" s="33"/>
      <c r="E19" s="33">
        <f>E18+C19-D19</f>
        <v>17</v>
      </c>
      <c r="F19" s="37" t="s">
        <v>62</v>
      </c>
      <c r="G19" s="34" t="s">
        <v>86</v>
      </c>
      <c r="H19" s="33"/>
      <c r="I19" s="33">
        <v>7</v>
      </c>
      <c r="J19" s="36">
        <f>J18+H19-I19</f>
        <v>26</v>
      </c>
    </row>
    <row r="20" spans="1:10" ht="15" x14ac:dyDescent="0.2">
      <c r="A20" s="37" t="s">
        <v>50</v>
      </c>
      <c r="B20" s="34" t="s">
        <v>74</v>
      </c>
      <c r="C20" s="33"/>
      <c r="D20" s="33">
        <v>4</v>
      </c>
      <c r="E20" s="33">
        <f>E19+C20-D20</f>
        <v>13</v>
      </c>
      <c r="F20" s="37" t="s">
        <v>63</v>
      </c>
      <c r="G20" s="34" t="s">
        <v>87</v>
      </c>
      <c r="H20" s="33"/>
      <c r="I20" s="33">
        <v>8</v>
      </c>
      <c r="J20" s="36">
        <f>J19+H20-I20</f>
        <v>18</v>
      </c>
    </row>
    <row r="21" spans="1:10" ht="15" x14ac:dyDescent="0.2">
      <c r="A21" s="37" t="s">
        <v>51</v>
      </c>
      <c r="B21" s="34" t="s">
        <v>75</v>
      </c>
      <c r="C21" s="33">
        <v>20</v>
      </c>
      <c r="D21" s="33"/>
      <c r="E21" s="33">
        <f>E20+C21-D21</f>
        <v>33</v>
      </c>
      <c r="F21" s="37" t="s">
        <v>64</v>
      </c>
      <c r="G21" s="34" t="s">
        <v>88</v>
      </c>
      <c r="H21" s="33"/>
      <c r="I21" s="33">
        <v>7</v>
      </c>
      <c r="J21" s="36">
        <f>J20+H21-I21</f>
        <v>11</v>
      </c>
    </row>
    <row r="22" spans="1:10" ht="15" x14ac:dyDescent="0.2">
      <c r="A22" s="37" t="s">
        <v>52</v>
      </c>
      <c r="B22" s="34" t="s">
        <v>76</v>
      </c>
      <c r="C22" s="33"/>
      <c r="D22" s="33">
        <v>11</v>
      </c>
      <c r="E22" s="33">
        <f>E21+C22-D22</f>
        <v>22</v>
      </c>
      <c r="F22" s="37"/>
      <c r="G22" s="34"/>
      <c r="H22" s="33"/>
      <c r="I22" s="33"/>
      <c r="J22" s="36"/>
    </row>
    <row r="23" spans="1:10" ht="15.75" thickBot="1" x14ac:dyDescent="0.25">
      <c r="A23" s="39" t="s">
        <v>53</v>
      </c>
      <c r="B23" s="7" t="s">
        <v>77</v>
      </c>
      <c r="C23" s="8"/>
      <c r="D23" s="8">
        <v>12</v>
      </c>
      <c r="E23" s="8">
        <f>E22+C23-D23</f>
        <v>10</v>
      </c>
      <c r="F23" s="11"/>
      <c r="G23" s="12"/>
      <c r="H23" s="19"/>
      <c r="I23" s="19"/>
      <c r="J23" s="40"/>
    </row>
    <row r="24" spans="1:10" ht="15" x14ac:dyDescent="0.2">
      <c r="A24" s="4"/>
      <c r="B24" s="4"/>
      <c r="C24" s="3"/>
      <c r="D24" s="3"/>
      <c r="E24" s="2"/>
      <c r="F24" s="2"/>
      <c r="G24" s="2"/>
    </row>
    <row r="25" spans="1:10" ht="15" x14ac:dyDescent="0.2">
      <c r="A25" s="2"/>
      <c r="B25" s="2"/>
      <c r="C25" s="2"/>
      <c r="D25" s="2"/>
      <c r="E25" s="2"/>
      <c r="F25" s="2"/>
      <c r="G25" s="2"/>
    </row>
    <row r="26" spans="1:10" ht="15.75" x14ac:dyDescent="0.25">
      <c r="A26" s="2"/>
      <c r="B26" s="2"/>
      <c r="C26" s="2"/>
      <c r="D26" s="1"/>
      <c r="E26" s="2"/>
      <c r="F26" s="2"/>
      <c r="G26" s="2"/>
    </row>
    <row r="27" spans="1:10" ht="15" x14ac:dyDescent="0.2">
      <c r="A27" s="2"/>
      <c r="B27" s="2"/>
      <c r="C27" s="2"/>
      <c r="D27" s="2"/>
      <c r="E27" s="2"/>
      <c r="F27" s="2"/>
      <c r="G27" s="2"/>
    </row>
    <row r="28" spans="1:10" ht="15" x14ac:dyDescent="0.2">
      <c r="A28" s="2"/>
      <c r="B28" s="2"/>
      <c r="C28" s="2"/>
      <c r="D28" s="2"/>
      <c r="E28" s="2"/>
      <c r="F28" s="2"/>
      <c r="G28" s="2"/>
    </row>
    <row r="29" spans="1:10" ht="15" x14ac:dyDescent="0.2">
      <c r="A29" s="2"/>
      <c r="B29" s="2"/>
      <c r="C29" s="2"/>
      <c r="D29" s="2"/>
      <c r="E29" s="2"/>
      <c r="F29" s="2"/>
      <c r="G29" s="2"/>
    </row>
    <row r="30" spans="1:10" ht="15" x14ac:dyDescent="0.2">
      <c r="A30" s="2"/>
      <c r="B30" s="2"/>
      <c r="C30" s="2"/>
      <c r="D30" s="2"/>
      <c r="E30" s="2"/>
      <c r="F30" s="2"/>
      <c r="G3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D16" sqref="D16"/>
    </sheetView>
  </sheetViews>
  <sheetFormatPr baseColWidth="10" defaultRowHeight="15" x14ac:dyDescent="0.2"/>
  <cols>
    <col min="1" max="1" width="31.5703125" style="2" customWidth="1"/>
    <col min="2" max="2" width="39.140625" style="2" customWidth="1"/>
    <col min="3" max="3" width="27.7109375" style="2" customWidth="1"/>
    <col min="4" max="4" width="14.42578125" style="2" customWidth="1"/>
    <col min="5" max="5" width="33.140625" style="2" customWidth="1"/>
    <col min="6" max="16384" width="11.42578125" style="2"/>
  </cols>
  <sheetData>
    <row r="1" spans="1:5" ht="15.75" thickBot="1" x14ac:dyDescent="0.25"/>
    <row r="2" spans="1:5" s="13" customFormat="1" ht="21" thickBot="1" x14ac:dyDescent="0.35">
      <c r="A2" s="52"/>
      <c r="B2" s="60" t="s">
        <v>16</v>
      </c>
      <c r="C2" s="53"/>
      <c r="D2" s="53"/>
      <c r="E2" s="54"/>
    </row>
    <row r="3" spans="1:5" ht="15.75" thickBot="1" x14ac:dyDescent="0.25"/>
    <row r="4" spans="1:5" s="5" customFormat="1" ht="18.75" thickBot="1" x14ac:dyDescent="0.3">
      <c r="A4" s="55" t="s">
        <v>91</v>
      </c>
      <c r="B4" s="55" t="s">
        <v>92</v>
      </c>
      <c r="C4" s="50" t="s">
        <v>93</v>
      </c>
      <c r="D4" s="51"/>
      <c r="E4" s="51" t="s">
        <v>94</v>
      </c>
    </row>
    <row r="5" spans="1:5" x14ac:dyDescent="0.2">
      <c r="A5" s="56"/>
      <c r="B5" s="56"/>
      <c r="C5" s="9"/>
      <c r="D5" s="10"/>
      <c r="E5" s="10"/>
    </row>
    <row r="6" spans="1:5" ht="15.75" x14ac:dyDescent="0.25">
      <c r="A6" s="57" t="s">
        <v>95</v>
      </c>
      <c r="B6" s="56" t="s">
        <v>101</v>
      </c>
      <c r="C6" s="9"/>
      <c r="D6" s="10"/>
      <c r="E6" s="10"/>
    </row>
    <row r="7" spans="1:5" ht="15.75" x14ac:dyDescent="0.25">
      <c r="A7" s="57" t="s">
        <v>96</v>
      </c>
      <c r="B7" s="56"/>
      <c r="C7" s="9"/>
      <c r="D7" s="10"/>
      <c r="E7" s="10"/>
    </row>
    <row r="8" spans="1:5" x14ac:dyDescent="0.2">
      <c r="A8" s="56" t="s">
        <v>97</v>
      </c>
      <c r="B8" s="56" t="s">
        <v>108</v>
      </c>
      <c r="C8" s="9"/>
      <c r="D8" s="10"/>
      <c r="E8" s="10"/>
    </row>
    <row r="9" spans="1:5" x14ac:dyDescent="0.2">
      <c r="A9" s="56" t="s">
        <v>98</v>
      </c>
      <c r="B9" s="56" t="s">
        <v>109</v>
      </c>
      <c r="C9" s="9"/>
      <c r="D9" s="10"/>
      <c r="E9" s="10"/>
    </row>
    <row r="10" spans="1:5" x14ac:dyDescent="0.2">
      <c r="A10" s="56" t="s">
        <v>99</v>
      </c>
      <c r="B10" s="56"/>
      <c r="C10" s="9"/>
      <c r="D10" s="10"/>
      <c r="E10" s="10"/>
    </row>
    <row r="11" spans="1:5" x14ac:dyDescent="0.2">
      <c r="A11" s="56" t="s">
        <v>100</v>
      </c>
      <c r="B11" s="56"/>
      <c r="C11" s="9"/>
      <c r="D11" s="10"/>
      <c r="E11" s="10"/>
    </row>
    <row r="12" spans="1:5" x14ac:dyDescent="0.2">
      <c r="A12" s="56"/>
      <c r="B12" s="56"/>
      <c r="C12" s="9"/>
      <c r="D12" s="10"/>
      <c r="E12" s="10"/>
    </row>
    <row r="13" spans="1:5" ht="15.75" x14ac:dyDescent="0.25">
      <c r="A13" s="57" t="s">
        <v>102</v>
      </c>
      <c r="B13" s="56"/>
      <c r="C13" s="9"/>
      <c r="D13" s="10"/>
      <c r="E13" s="10"/>
    </row>
    <row r="14" spans="1:5" x14ac:dyDescent="0.2">
      <c r="A14" s="56" t="s">
        <v>103</v>
      </c>
      <c r="B14" s="56" t="s">
        <v>107</v>
      </c>
      <c r="C14" s="9"/>
      <c r="D14" s="10"/>
      <c r="E14" s="10"/>
    </row>
    <row r="15" spans="1:5" x14ac:dyDescent="0.2">
      <c r="A15" s="56" t="s">
        <v>104</v>
      </c>
      <c r="B15" s="56"/>
      <c r="C15" s="9"/>
      <c r="D15" s="10"/>
      <c r="E15" s="10"/>
    </row>
    <row r="16" spans="1:5" x14ac:dyDescent="0.2">
      <c r="A16" s="56" t="s">
        <v>105</v>
      </c>
      <c r="B16" s="56"/>
      <c r="C16" s="9"/>
      <c r="D16" s="10"/>
      <c r="E16" s="10"/>
    </row>
    <row r="17" spans="1:5" x14ac:dyDescent="0.2">
      <c r="A17" s="56" t="s">
        <v>106</v>
      </c>
      <c r="B17" s="56"/>
      <c r="C17" s="9"/>
      <c r="D17" s="10"/>
      <c r="E17" s="10"/>
    </row>
    <row r="18" spans="1:5" x14ac:dyDescent="0.2">
      <c r="A18" s="56"/>
      <c r="B18" s="56"/>
      <c r="C18" s="9"/>
      <c r="D18" s="10"/>
      <c r="E18" s="10"/>
    </row>
    <row r="19" spans="1:5" ht="15.75" x14ac:dyDescent="0.25">
      <c r="A19" s="57" t="s">
        <v>110</v>
      </c>
      <c r="B19" s="56"/>
      <c r="C19" s="9"/>
      <c r="D19" s="10"/>
      <c r="E19" s="10"/>
    </row>
    <row r="20" spans="1:5" ht="15.75" x14ac:dyDescent="0.25">
      <c r="A20" s="57" t="s">
        <v>111</v>
      </c>
      <c r="B20" s="56" t="s">
        <v>119</v>
      </c>
      <c r="C20" s="9"/>
      <c r="D20" s="10"/>
      <c r="E20" s="10"/>
    </row>
    <row r="21" spans="1:5" x14ac:dyDescent="0.2">
      <c r="A21" s="56" t="s">
        <v>112</v>
      </c>
      <c r="B21" s="56" t="s">
        <v>109</v>
      </c>
      <c r="C21" s="9"/>
      <c r="D21" s="10"/>
      <c r="E21" s="10"/>
    </row>
    <row r="22" spans="1:5" x14ac:dyDescent="0.2">
      <c r="A22" s="56" t="s">
        <v>113</v>
      </c>
      <c r="B22" s="56"/>
      <c r="C22" s="9"/>
      <c r="D22" s="10"/>
      <c r="E22" s="10"/>
    </row>
    <row r="23" spans="1:5" x14ac:dyDescent="0.2">
      <c r="A23" s="56" t="s">
        <v>114</v>
      </c>
      <c r="B23" s="56"/>
      <c r="C23" s="9"/>
      <c r="D23" s="10"/>
      <c r="E23" s="10"/>
    </row>
    <row r="24" spans="1:5" x14ac:dyDescent="0.2">
      <c r="A24" s="56"/>
      <c r="B24" s="56"/>
      <c r="C24" s="9"/>
      <c r="D24" s="10"/>
      <c r="E24" s="10"/>
    </row>
    <row r="25" spans="1:5" ht="15.75" x14ac:dyDescent="0.25">
      <c r="A25" s="57" t="s">
        <v>115</v>
      </c>
      <c r="B25" s="56" t="s">
        <v>120</v>
      </c>
      <c r="C25" s="9"/>
      <c r="D25" s="10"/>
      <c r="E25" s="10"/>
    </row>
    <row r="26" spans="1:5" x14ac:dyDescent="0.2">
      <c r="A26" s="56" t="s">
        <v>116</v>
      </c>
      <c r="B26" s="56"/>
      <c r="C26" s="9"/>
      <c r="D26" s="10"/>
      <c r="E26" s="10"/>
    </row>
    <row r="27" spans="1:5" x14ac:dyDescent="0.2">
      <c r="A27" s="56" t="s">
        <v>117</v>
      </c>
      <c r="B27" s="56" t="s">
        <v>121</v>
      </c>
      <c r="C27" s="9"/>
      <c r="D27" s="10"/>
      <c r="E27" s="10"/>
    </row>
    <row r="28" spans="1:5" x14ac:dyDescent="0.2">
      <c r="A28" s="56" t="s">
        <v>118</v>
      </c>
      <c r="B28" s="56" t="s">
        <v>109</v>
      </c>
      <c r="C28" s="9"/>
      <c r="D28" s="10"/>
      <c r="E28" s="10"/>
    </row>
    <row r="29" spans="1:5" ht="15.75" thickBot="1" x14ac:dyDescent="0.25">
      <c r="A29" s="58"/>
      <c r="B29" s="58"/>
      <c r="C29" s="11"/>
      <c r="D29" s="59"/>
      <c r="E29" s="59"/>
    </row>
  </sheetData>
  <pageMargins left="0.7" right="0.7" top="0.78740157499999996" bottom="0.78740157499999996" header="0.3" footer="0.3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0"/>
  <sheetViews>
    <sheetView tabSelected="1" workbookViewId="0">
      <selection activeCell="F41" sqref="F41"/>
    </sheetView>
  </sheetViews>
  <sheetFormatPr baseColWidth="10" defaultRowHeight="12.75" x14ac:dyDescent="0.2"/>
  <cols>
    <col min="1" max="1" width="18.85546875" customWidth="1"/>
    <col min="2" max="2" width="19.140625" customWidth="1"/>
    <col min="3" max="3" width="15.7109375" customWidth="1"/>
    <col min="4" max="4" width="16" customWidth="1"/>
    <col min="5" max="5" width="15.7109375" customWidth="1"/>
    <col min="6" max="6" width="12.5703125" customWidth="1"/>
  </cols>
  <sheetData>
    <row r="1" spans="1:2" s="13" customFormat="1" ht="20.25" x14ac:dyDescent="0.3">
      <c r="A1" s="13" t="s">
        <v>18</v>
      </c>
    </row>
    <row r="2" spans="1:2" s="2" customFormat="1" ht="15" x14ac:dyDescent="0.2">
      <c r="A2" s="2" t="s">
        <v>21</v>
      </c>
    </row>
    <row r="3" spans="1:2" s="2" customFormat="1" ht="16.5" thickBot="1" x14ac:dyDescent="0.3">
      <c r="A3" s="6" t="s">
        <v>22</v>
      </c>
      <c r="B3" s="16" t="s">
        <v>23</v>
      </c>
    </row>
    <row r="4" spans="1:2" s="2" customFormat="1" ht="15" x14ac:dyDescent="0.2">
      <c r="A4" s="2" t="s">
        <v>122</v>
      </c>
      <c r="B4" s="3">
        <v>10</v>
      </c>
    </row>
    <row r="5" spans="1:2" s="2" customFormat="1" ht="15" x14ac:dyDescent="0.2">
      <c r="A5" s="2" t="s">
        <v>4</v>
      </c>
      <c r="B5" s="3">
        <v>15</v>
      </c>
    </row>
    <row r="6" spans="1:2" s="2" customFormat="1" ht="15" x14ac:dyDescent="0.2">
      <c r="A6" s="2" t="s">
        <v>5</v>
      </c>
      <c r="B6" s="3">
        <v>8</v>
      </c>
    </row>
    <row r="7" spans="1:2" s="2" customFormat="1" ht="15" x14ac:dyDescent="0.2">
      <c r="A7" s="2" t="s">
        <v>6</v>
      </c>
      <c r="B7" s="3">
        <v>17</v>
      </c>
    </row>
    <row r="8" spans="1:2" s="2" customFormat="1" ht="15" x14ac:dyDescent="0.2">
      <c r="A8" s="2" t="s">
        <v>7</v>
      </c>
      <c r="B8" s="3">
        <v>1</v>
      </c>
    </row>
    <row r="9" spans="1:2" s="2" customFormat="1" ht="15" x14ac:dyDescent="0.2">
      <c r="A9" s="2" t="s">
        <v>8</v>
      </c>
      <c r="B9" s="3">
        <v>5</v>
      </c>
    </row>
    <row r="10" spans="1:2" s="2" customFormat="1" ht="15" x14ac:dyDescent="0.2">
      <c r="A10" s="2" t="s">
        <v>9</v>
      </c>
      <c r="B10" s="3">
        <v>17</v>
      </c>
    </row>
    <row r="11" spans="1:2" s="2" customFormat="1" ht="15" x14ac:dyDescent="0.2">
      <c r="A11" s="2" t="s">
        <v>10</v>
      </c>
      <c r="B11" s="3">
        <v>17</v>
      </c>
    </row>
    <row r="12" spans="1:2" s="2" customFormat="1" ht="15" x14ac:dyDescent="0.2">
      <c r="A12" s="2" t="s">
        <v>11</v>
      </c>
      <c r="B12" s="3">
        <v>13</v>
      </c>
    </row>
    <row r="13" spans="1:2" s="2" customFormat="1" ht="15" x14ac:dyDescent="0.2">
      <c r="A13" s="2" t="s">
        <v>12</v>
      </c>
      <c r="B13" s="3">
        <v>22</v>
      </c>
    </row>
    <row r="14" spans="1:2" s="2" customFormat="1" ht="15.75" customHeight="1" x14ac:dyDescent="0.2">
      <c r="A14" s="2" t="s">
        <v>13</v>
      </c>
      <c r="B14" s="3">
        <v>19</v>
      </c>
    </row>
    <row r="15" spans="1:2" s="2" customFormat="1" ht="15.75" customHeight="1" x14ac:dyDescent="0.2">
      <c r="A15" s="2" t="s">
        <v>14</v>
      </c>
      <c r="B15" s="3">
        <v>14</v>
      </c>
    </row>
    <row r="16" spans="1:2" s="2" customFormat="1" ht="15.75" thickBot="1" x14ac:dyDescent="0.25">
      <c r="A16" s="12" t="s">
        <v>15</v>
      </c>
      <c r="B16" s="8">
        <v>11</v>
      </c>
    </row>
    <row r="17" spans="1:6" s="2" customFormat="1" ht="15" x14ac:dyDescent="0.2">
      <c r="A17" s="2" t="s">
        <v>17</v>
      </c>
      <c r="B17" s="3">
        <f>SUM(B4:B16)</f>
        <v>169</v>
      </c>
    </row>
    <row r="18" spans="1:6" s="2" customFormat="1" ht="15" x14ac:dyDescent="0.2">
      <c r="B18" s="3"/>
    </row>
    <row r="19" spans="1:6" s="2" customFormat="1" ht="29.25" customHeight="1" x14ac:dyDescent="0.2">
      <c r="A19" s="17" t="s">
        <v>19</v>
      </c>
      <c r="B19" s="18"/>
      <c r="C19" s="18"/>
      <c r="D19" s="18"/>
      <c r="E19" s="18"/>
    </row>
    <row r="20" spans="1:6" s="2" customFormat="1" ht="15" customHeight="1" x14ac:dyDescent="0.2">
      <c r="A20" s="15"/>
      <c r="B20" s="14"/>
      <c r="C20" s="14"/>
      <c r="D20" s="14"/>
      <c r="E20" s="14"/>
    </row>
    <row r="21" spans="1:6" s="1" customFormat="1" ht="15.75" x14ac:dyDescent="0.25">
      <c r="A21" s="1" t="s">
        <v>126</v>
      </c>
      <c r="D21" s="61">
        <f>+B17/13</f>
        <v>13</v>
      </c>
      <c r="E21" s="1" t="s">
        <v>123</v>
      </c>
      <c r="F21" s="2" t="s">
        <v>137</v>
      </c>
    </row>
    <row r="22" spans="1:6" s="2" customFormat="1" ht="15.75" x14ac:dyDescent="0.25">
      <c r="D22" s="61"/>
      <c r="E22" s="1"/>
      <c r="F22" s="2" t="s">
        <v>138</v>
      </c>
    </row>
    <row r="23" spans="1:6" s="2" customFormat="1" ht="15.75" x14ac:dyDescent="0.25">
      <c r="D23" s="61"/>
      <c r="E23" s="1"/>
    </row>
    <row r="24" spans="1:6" s="2" customFormat="1" ht="15" x14ac:dyDescent="0.2">
      <c r="A24" s="2" t="s">
        <v>20</v>
      </c>
    </row>
    <row r="25" spans="1:6" s="2" customFormat="1" ht="30" customHeight="1" x14ac:dyDescent="0.2">
      <c r="A25" s="17" t="s">
        <v>124</v>
      </c>
      <c r="B25" s="17"/>
      <c r="C25" s="17"/>
      <c r="D25" s="17"/>
      <c r="E25" s="17"/>
    </row>
    <row r="26" spans="1:6" s="2" customFormat="1" ht="15" x14ac:dyDescent="0.2">
      <c r="F26" s="2" t="s">
        <v>139</v>
      </c>
    </row>
    <row r="27" spans="1:6" s="1" customFormat="1" ht="15.75" x14ac:dyDescent="0.25">
      <c r="A27" s="1" t="s">
        <v>127</v>
      </c>
      <c r="D27" s="1">
        <f>130/D21</f>
        <v>10</v>
      </c>
      <c r="E27" s="1" t="s">
        <v>125</v>
      </c>
      <c r="F27" s="2" t="s">
        <v>140</v>
      </c>
    </row>
    <row r="28" spans="1:6" s="1" customFormat="1" ht="15.75" x14ac:dyDescent="0.25">
      <c r="F28" s="2" t="s">
        <v>141</v>
      </c>
    </row>
    <row r="29" spans="1:6" s="2" customFormat="1" ht="15" x14ac:dyDescent="0.2">
      <c r="A29" s="2" t="s">
        <v>24</v>
      </c>
    </row>
    <row r="30" spans="1:6" s="2" customFormat="1" ht="34.5" customHeight="1" x14ac:dyDescent="0.2">
      <c r="A30" s="17" t="s">
        <v>26</v>
      </c>
      <c r="B30" s="17"/>
      <c r="C30" s="17"/>
      <c r="D30" s="17"/>
      <c r="E30" s="17"/>
      <c r="F30" s="17"/>
    </row>
    <row r="31" spans="1:6" s="2" customFormat="1" ht="15" x14ac:dyDescent="0.2"/>
    <row r="32" spans="1:6" s="2" customFormat="1" ht="15.75" x14ac:dyDescent="0.25">
      <c r="A32" s="1" t="s">
        <v>128</v>
      </c>
      <c r="B32" s="1"/>
      <c r="C32" s="1">
        <f>360/D27</f>
        <v>36</v>
      </c>
      <c r="D32" s="1" t="s">
        <v>129</v>
      </c>
      <c r="F32" s="2" t="s">
        <v>142</v>
      </c>
    </row>
    <row r="33" spans="1:6" s="2" customFormat="1" ht="15.75" x14ac:dyDescent="0.25">
      <c r="A33" s="1"/>
      <c r="B33" s="1"/>
      <c r="C33" s="1"/>
      <c r="D33" s="1"/>
      <c r="F33" s="2" t="s">
        <v>143</v>
      </c>
    </row>
    <row r="34" spans="1:6" s="2" customFormat="1" ht="15" x14ac:dyDescent="0.2">
      <c r="F34" s="2" t="s">
        <v>144</v>
      </c>
    </row>
    <row r="35" spans="1:6" s="2" customFormat="1" ht="15" x14ac:dyDescent="0.2">
      <c r="A35" s="2" t="s">
        <v>25</v>
      </c>
    </row>
    <row r="36" spans="1:6" s="2" customFormat="1" ht="34.5" customHeight="1" x14ac:dyDescent="0.2">
      <c r="A36" s="17" t="s">
        <v>132</v>
      </c>
      <c r="B36" s="17"/>
      <c r="C36" s="17"/>
      <c r="D36" s="17"/>
      <c r="E36" s="17"/>
      <c r="F36" s="17"/>
    </row>
    <row r="37" spans="1:6" s="2" customFormat="1" ht="15" x14ac:dyDescent="0.2"/>
    <row r="38" spans="1:6" s="2" customFormat="1" ht="15.75" x14ac:dyDescent="0.25">
      <c r="A38" s="1" t="s">
        <v>133</v>
      </c>
      <c r="B38" s="1"/>
      <c r="C38" s="1">
        <f>+(2340*8*36)/(100*360)</f>
        <v>18.72</v>
      </c>
      <c r="D38" s="1" t="s">
        <v>131</v>
      </c>
      <c r="F38" s="2" t="s">
        <v>145</v>
      </c>
    </row>
    <row r="39" spans="1:6" s="2" customFormat="1" ht="15.75" x14ac:dyDescent="0.25">
      <c r="A39" s="1"/>
      <c r="B39" s="1" t="s">
        <v>130</v>
      </c>
      <c r="C39" s="1"/>
      <c r="D39" s="1"/>
      <c r="F39" s="2" t="s">
        <v>146</v>
      </c>
    </row>
    <row r="40" spans="1:6" s="2" customFormat="1" ht="15.75" x14ac:dyDescent="0.25">
      <c r="A40" s="1"/>
      <c r="B40" s="1"/>
      <c r="C40" s="1"/>
      <c r="D40" s="1"/>
      <c r="F40" s="2" t="s">
        <v>147</v>
      </c>
    </row>
    <row r="41" spans="1:6" s="2" customFormat="1" ht="15" x14ac:dyDescent="0.2"/>
    <row r="42" spans="1:6" s="2" customFormat="1" ht="15" x14ac:dyDescent="0.2">
      <c r="A42" s="2" t="s">
        <v>134</v>
      </c>
    </row>
    <row r="43" spans="1:6" s="2" customFormat="1" ht="15" x14ac:dyDescent="0.2">
      <c r="B43" s="2">
        <v>360</v>
      </c>
    </row>
    <row r="44" spans="1:6" s="2" customFormat="1" ht="15" x14ac:dyDescent="0.2"/>
    <row r="45" spans="1:6" s="2" customFormat="1" ht="15.75" x14ac:dyDescent="0.25">
      <c r="A45" s="1" t="s">
        <v>136</v>
      </c>
      <c r="B45" s="1"/>
      <c r="C45" s="1">
        <f>8*36/360</f>
        <v>0.8</v>
      </c>
      <c r="D45" s="1" t="s">
        <v>135</v>
      </c>
    </row>
    <row r="46" spans="1:6" s="2" customFormat="1" ht="15.75" x14ac:dyDescent="0.25">
      <c r="A46" s="1"/>
      <c r="B46" s="62">
        <v>360</v>
      </c>
      <c r="C46" s="1"/>
      <c r="D46" s="1"/>
    </row>
    <row r="47" spans="1:6" s="2" customFormat="1" ht="15" x14ac:dyDescent="0.2"/>
    <row r="48" spans="1:6" s="2" customFormat="1" ht="15" x14ac:dyDescent="0.2"/>
    <row r="49" s="2" customFormat="1" ht="15" x14ac:dyDescent="0.2"/>
    <row r="50" s="2" customFormat="1" ht="15" x14ac:dyDescent="0.2"/>
    <row r="51" s="2" customFormat="1" ht="15" x14ac:dyDescent="0.2"/>
    <row r="52" s="2" customFormat="1" ht="15" x14ac:dyDescent="0.2"/>
    <row r="53" s="2" customFormat="1" ht="15" x14ac:dyDescent="0.2"/>
    <row r="54" s="2" customFormat="1" ht="15" x14ac:dyDescent="0.2"/>
    <row r="55" s="2" customFormat="1" ht="15" x14ac:dyDescent="0.2"/>
    <row r="56" s="2" customFormat="1" ht="15" x14ac:dyDescent="0.2"/>
    <row r="57" s="2" customFormat="1" ht="15" x14ac:dyDescent="0.2"/>
    <row r="58" s="2" customFormat="1" ht="15" x14ac:dyDescent="0.2"/>
    <row r="59" s="2" customFormat="1" ht="15" x14ac:dyDescent="0.2"/>
    <row r="60" s="2" customFormat="1" ht="15" x14ac:dyDescent="0.2"/>
    <row r="61" s="2" customFormat="1" ht="15" x14ac:dyDescent="0.2"/>
    <row r="62" s="2" customFormat="1" ht="15" x14ac:dyDescent="0.2"/>
    <row r="63" s="2" customFormat="1" ht="15" x14ac:dyDescent="0.2"/>
    <row r="64" s="2" customFormat="1" ht="15" x14ac:dyDescent="0.2"/>
    <row r="65" spans="1:1" s="2" customFormat="1" ht="15" x14ac:dyDescent="0.2"/>
    <row r="66" spans="1:1" s="2" customFormat="1" ht="15" x14ac:dyDescent="0.2"/>
    <row r="67" spans="1:1" s="2" customFormat="1" ht="15" x14ac:dyDescent="0.2"/>
    <row r="68" spans="1:1" s="2" customFormat="1" ht="15" x14ac:dyDescent="0.2">
      <c r="A68" s="2" t="s">
        <v>27</v>
      </c>
    </row>
    <row r="69" spans="1:1" s="2" customFormat="1" ht="15" x14ac:dyDescent="0.2">
      <c r="A69" s="2" t="s">
        <v>28</v>
      </c>
    </row>
    <row r="70" spans="1:1" s="2" customFormat="1" ht="15" x14ac:dyDescent="0.2"/>
    <row r="71" spans="1:1" s="2" customFormat="1" ht="15" x14ac:dyDescent="0.2"/>
    <row r="72" spans="1:1" s="2" customFormat="1" ht="15" x14ac:dyDescent="0.2"/>
    <row r="73" spans="1:1" s="2" customFormat="1" ht="15" x14ac:dyDescent="0.2"/>
    <row r="74" spans="1:1" s="2" customFormat="1" ht="15" x14ac:dyDescent="0.2"/>
    <row r="75" spans="1:1" s="2" customFormat="1" ht="15" x14ac:dyDescent="0.2"/>
    <row r="76" spans="1:1" s="2" customFormat="1" ht="15" x14ac:dyDescent="0.2"/>
    <row r="77" spans="1:1" s="2" customFormat="1" ht="15" x14ac:dyDescent="0.2"/>
    <row r="78" spans="1:1" s="2" customFormat="1" ht="15" x14ac:dyDescent="0.2"/>
    <row r="79" spans="1:1" s="2" customFormat="1" ht="15" x14ac:dyDescent="0.2"/>
    <row r="80" spans="1:1" s="2" customFormat="1" ht="15" x14ac:dyDescent="0.2"/>
    <row r="81" s="2" customFormat="1" ht="15" x14ac:dyDescent="0.2"/>
    <row r="82" s="2" customFormat="1" ht="15" x14ac:dyDescent="0.2"/>
    <row r="83" s="2" customFormat="1" ht="15" x14ac:dyDescent="0.2"/>
    <row r="84" s="2" customFormat="1" ht="15" x14ac:dyDescent="0.2"/>
    <row r="85" s="2" customFormat="1" ht="15" x14ac:dyDescent="0.2"/>
    <row r="86" s="2" customFormat="1" ht="15" x14ac:dyDescent="0.2"/>
    <row r="87" s="2" customFormat="1" ht="15" x14ac:dyDescent="0.2"/>
    <row r="88" s="2" customFormat="1" ht="15" x14ac:dyDescent="0.2"/>
    <row r="89" s="2" customFormat="1" ht="15" x14ac:dyDescent="0.2"/>
    <row r="90" s="2" customFormat="1" ht="15" x14ac:dyDescent="0.2"/>
    <row r="91" s="2" customFormat="1" ht="15" x14ac:dyDescent="0.2"/>
    <row r="92" s="2" customFormat="1" ht="15" x14ac:dyDescent="0.2"/>
    <row r="93" s="2" customFormat="1" ht="15" x14ac:dyDescent="0.2"/>
    <row r="94" s="2" customFormat="1" ht="15" x14ac:dyDescent="0.2"/>
    <row r="95" s="2" customFormat="1" ht="15" x14ac:dyDescent="0.2"/>
    <row r="96" s="2" customFormat="1" ht="15" x14ac:dyDescent="0.2"/>
    <row r="97" s="2" customFormat="1" ht="15" x14ac:dyDescent="0.2"/>
    <row r="98" s="2" customFormat="1" ht="15" x14ac:dyDescent="0.2"/>
    <row r="99" s="2" customFormat="1" ht="15" x14ac:dyDescent="0.2"/>
    <row r="100" s="2" customFormat="1" ht="15" x14ac:dyDescent="0.2"/>
    <row r="101" s="2" customFormat="1" ht="15" x14ac:dyDescent="0.2"/>
    <row r="102" s="2" customFormat="1" ht="15" x14ac:dyDescent="0.2"/>
    <row r="103" s="2" customFormat="1" ht="15" x14ac:dyDescent="0.2"/>
    <row r="104" s="2" customFormat="1" ht="15" x14ac:dyDescent="0.2"/>
    <row r="105" s="2" customFormat="1" ht="15" x14ac:dyDescent="0.2"/>
    <row r="106" s="2" customFormat="1" ht="15" x14ac:dyDescent="0.2"/>
    <row r="107" s="2" customFormat="1" ht="15" x14ac:dyDescent="0.2"/>
    <row r="108" s="2" customFormat="1" ht="15" x14ac:dyDescent="0.2"/>
    <row r="109" s="2" customFormat="1" ht="15" x14ac:dyDescent="0.2"/>
    <row r="110" s="2" customFormat="1" ht="15" x14ac:dyDescent="0.2"/>
    <row r="111" s="2" customFormat="1" ht="15" x14ac:dyDescent="0.2"/>
    <row r="112" s="2" customFormat="1" ht="15" x14ac:dyDescent="0.2"/>
    <row r="113" s="2" customFormat="1" ht="15" x14ac:dyDescent="0.2"/>
    <row r="114" s="2" customFormat="1" ht="15" x14ac:dyDescent="0.2"/>
    <row r="115" s="2" customFormat="1" ht="15" x14ac:dyDescent="0.2"/>
    <row r="116" s="2" customFormat="1" ht="15" x14ac:dyDescent="0.2"/>
    <row r="117" s="2" customFormat="1" ht="15" x14ac:dyDescent="0.2"/>
    <row r="118" s="2" customFormat="1" ht="15" x14ac:dyDescent="0.2"/>
    <row r="119" s="2" customFormat="1" ht="15" x14ac:dyDescent="0.2"/>
    <row r="120" s="2" customFormat="1" ht="15" x14ac:dyDescent="0.2"/>
    <row r="121" s="2" customFormat="1" ht="15" x14ac:dyDescent="0.2"/>
    <row r="122" s="2" customFormat="1" ht="15" x14ac:dyDescent="0.2"/>
    <row r="123" s="2" customFormat="1" ht="15" x14ac:dyDescent="0.2"/>
    <row r="124" s="2" customFormat="1" ht="15" x14ac:dyDescent="0.2"/>
    <row r="125" s="2" customFormat="1" ht="15" x14ac:dyDescent="0.2"/>
    <row r="126" s="2" customFormat="1" ht="15" x14ac:dyDescent="0.2"/>
    <row r="127" s="2" customFormat="1" ht="15" x14ac:dyDescent="0.2"/>
    <row r="128" s="2" customFormat="1" ht="15" x14ac:dyDescent="0.2"/>
    <row r="129" s="2" customFormat="1" ht="15" x14ac:dyDescent="0.2"/>
    <row r="130" s="2" customFormat="1" ht="15" x14ac:dyDescent="0.2"/>
    <row r="131" s="2" customFormat="1" ht="15" x14ac:dyDescent="0.2"/>
    <row r="132" s="2" customFormat="1" ht="15" x14ac:dyDescent="0.2"/>
    <row r="133" s="2" customFormat="1" ht="15" x14ac:dyDescent="0.2"/>
    <row r="134" s="2" customFormat="1" ht="15" x14ac:dyDescent="0.2"/>
    <row r="135" s="2" customFormat="1" ht="15" x14ac:dyDescent="0.2"/>
    <row r="136" s="2" customFormat="1" ht="15" x14ac:dyDescent="0.2"/>
    <row r="137" s="2" customFormat="1" ht="15" x14ac:dyDescent="0.2"/>
    <row r="138" s="2" customFormat="1" ht="15" x14ac:dyDescent="0.2"/>
    <row r="139" s="2" customFormat="1" ht="15" x14ac:dyDescent="0.2"/>
    <row r="140" s="2" customFormat="1" ht="15" x14ac:dyDescent="0.2"/>
    <row r="141" s="2" customFormat="1" ht="15" x14ac:dyDescent="0.2"/>
    <row r="142" s="2" customFormat="1" ht="15" x14ac:dyDescent="0.2"/>
    <row r="143" s="2" customFormat="1" ht="15" x14ac:dyDescent="0.2"/>
    <row r="144" s="2" customFormat="1" ht="15" x14ac:dyDescent="0.2"/>
    <row r="145" s="2" customFormat="1" ht="15" x14ac:dyDescent="0.2"/>
    <row r="146" s="2" customFormat="1" ht="15" x14ac:dyDescent="0.2"/>
    <row r="147" s="2" customFormat="1" ht="15" x14ac:dyDescent="0.2"/>
    <row r="148" s="2" customFormat="1" ht="15" x14ac:dyDescent="0.2"/>
    <row r="149" s="2" customFormat="1" ht="15" x14ac:dyDescent="0.2"/>
    <row r="150" s="2" customFormat="1" ht="15" x14ac:dyDescent="0.2"/>
    <row r="151" s="2" customFormat="1" ht="15" x14ac:dyDescent="0.2"/>
    <row r="152" s="2" customFormat="1" ht="15" x14ac:dyDescent="0.2"/>
    <row r="153" s="2" customFormat="1" ht="15" x14ac:dyDescent="0.2"/>
    <row r="154" s="2" customFormat="1" ht="15" x14ac:dyDescent="0.2"/>
    <row r="155" s="2" customFormat="1" ht="15" x14ac:dyDescent="0.2"/>
    <row r="156" s="2" customFormat="1" ht="15" x14ac:dyDescent="0.2"/>
    <row r="157" s="2" customFormat="1" ht="15" x14ac:dyDescent="0.2"/>
    <row r="158" s="2" customFormat="1" ht="15" x14ac:dyDescent="0.2"/>
    <row r="159" s="2" customFormat="1" ht="15" x14ac:dyDescent="0.2"/>
    <row r="160" s="2" customFormat="1" ht="15" x14ac:dyDescent="0.2"/>
    <row r="161" s="2" customFormat="1" ht="15" x14ac:dyDescent="0.2"/>
    <row r="162" s="2" customFormat="1" ht="15" x14ac:dyDescent="0.2"/>
    <row r="163" s="2" customFormat="1" ht="15" x14ac:dyDescent="0.2"/>
    <row r="164" s="2" customFormat="1" ht="15" x14ac:dyDescent="0.2"/>
    <row r="165" s="2" customFormat="1" ht="15" x14ac:dyDescent="0.2"/>
    <row r="166" s="2" customFormat="1" ht="15" x14ac:dyDescent="0.2"/>
    <row r="167" s="2" customFormat="1" ht="15" x14ac:dyDescent="0.2"/>
    <row r="168" s="2" customFormat="1" ht="15" x14ac:dyDescent="0.2"/>
    <row r="169" s="2" customFormat="1" ht="15" x14ac:dyDescent="0.2"/>
    <row r="170" s="2" customFormat="1" ht="15" x14ac:dyDescent="0.2"/>
    <row r="171" s="2" customFormat="1" ht="15" x14ac:dyDescent="0.2"/>
    <row r="172" s="2" customFormat="1" ht="15" x14ac:dyDescent="0.2"/>
    <row r="173" s="2" customFormat="1" ht="15" x14ac:dyDescent="0.2"/>
    <row r="174" s="2" customFormat="1" ht="15" x14ac:dyDescent="0.2"/>
    <row r="175" s="2" customFormat="1" ht="15" x14ac:dyDescent="0.2"/>
    <row r="176" s="2" customFormat="1" ht="15" x14ac:dyDescent="0.2"/>
    <row r="177" s="2" customFormat="1" ht="15" x14ac:dyDescent="0.2"/>
    <row r="178" s="2" customFormat="1" ht="15" x14ac:dyDescent="0.2"/>
    <row r="179" s="2" customFormat="1" ht="15" x14ac:dyDescent="0.2"/>
    <row r="180" s="2" customFormat="1" ht="15" x14ac:dyDescent="0.2"/>
    <row r="181" s="2" customFormat="1" ht="15" x14ac:dyDescent="0.2"/>
    <row r="182" s="2" customFormat="1" ht="15" x14ac:dyDescent="0.2"/>
    <row r="183" s="2" customFormat="1" ht="15" x14ac:dyDescent="0.2"/>
    <row r="184" s="2" customFormat="1" ht="15" x14ac:dyDescent="0.2"/>
    <row r="185" s="2" customFormat="1" ht="15" x14ac:dyDescent="0.2"/>
    <row r="186" s="2" customFormat="1" ht="15" x14ac:dyDescent="0.2"/>
    <row r="187" s="2" customFormat="1" ht="15" x14ac:dyDescent="0.2"/>
    <row r="188" s="2" customFormat="1" ht="15" x14ac:dyDescent="0.2"/>
    <row r="189" s="2" customFormat="1" ht="15" x14ac:dyDescent="0.2"/>
    <row r="190" s="2" customFormat="1" ht="15" x14ac:dyDescent="0.2"/>
    <row r="191" s="2" customFormat="1" ht="15" x14ac:dyDescent="0.2"/>
    <row r="192" s="2" customFormat="1" ht="15" x14ac:dyDescent="0.2"/>
    <row r="193" s="2" customFormat="1" ht="15" x14ac:dyDescent="0.2"/>
    <row r="194" s="2" customFormat="1" ht="15" x14ac:dyDescent="0.2"/>
    <row r="195" s="2" customFormat="1" ht="15" x14ac:dyDescent="0.2"/>
    <row r="196" s="2" customFormat="1" ht="15" x14ac:dyDescent="0.2"/>
    <row r="197" s="2" customFormat="1" ht="15" x14ac:dyDescent="0.2"/>
    <row r="198" s="2" customFormat="1" ht="15" x14ac:dyDescent="0.2"/>
    <row r="199" s="2" customFormat="1" ht="15" x14ac:dyDescent="0.2"/>
    <row r="200" s="2" customFormat="1" ht="15" x14ac:dyDescent="0.2"/>
    <row r="201" s="2" customFormat="1" ht="15" x14ac:dyDescent="0.2"/>
    <row r="202" s="2" customFormat="1" ht="15" x14ac:dyDescent="0.2"/>
    <row r="203" s="2" customFormat="1" ht="15" x14ac:dyDescent="0.2"/>
    <row r="204" s="2" customFormat="1" ht="15" x14ac:dyDescent="0.2"/>
    <row r="205" s="2" customFormat="1" ht="15" x14ac:dyDescent="0.2"/>
    <row r="206" s="2" customFormat="1" ht="15" x14ac:dyDescent="0.2"/>
    <row r="207" s="2" customFormat="1" ht="15" x14ac:dyDescent="0.2"/>
    <row r="208" s="2" customFormat="1" ht="15" x14ac:dyDescent="0.2"/>
    <row r="209" s="2" customFormat="1" ht="15" x14ac:dyDescent="0.2"/>
    <row r="210" s="2" customFormat="1" ht="15" x14ac:dyDescent="0.2"/>
    <row r="211" s="2" customFormat="1" ht="15" x14ac:dyDescent="0.2"/>
    <row r="212" s="2" customFormat="1" ht="15" x14ac:dyDescent="0.2"/>
    <row r="213" s="2" customFormat="1" ht="15" x14ac:dyDescent="0.2"/>
    <row r="214" s="2" customFormat="1" ht="15" x14ac:dyDescent="0.2"/>
    <row r="215" s="2" customFormat="1" ht="15" x14ac:dyDescent="0.2"/>
    <row r="216" s="2" customFormat="1" ht="15" x14ac:dyDescent="0.2"/>
    <row r="217" s="2" customFormat="1" ht="15" x14ac:dyDescent="0.2"/>
    <row r="218" s="2" customFormat="1" ht="15" x14ac:dyDescent="0.2"/>
    <row r="219" s="2" customFormat="1" ht="15" x14ac:dyDescent="0.2"/>
    <row r="220" s="2" customFormat="1" ht="15" x14ac:dyDescent="0.2"/>
    <row r="221" s="2" customFormat="1" ht="15" x14ac:dyDescent="0.2"/>
    <row r="222" s="2" customFormat="1" ht="15" x14ac:dyDescent="0.2"/>
    <row r="223" s="2" customFormat="1" ht="15" x14ac:dyDescent="0.2"/>
    <row r="224" s="2" customFormat="1" ht="15" x14ac:dyDescent="0.2"/>
    <row r="225" s="2" customFormat="1" ht="15" x14ac:dyDescent="0.2"/>
    <row r="226" s="2" customFormat="1" ht="15" x14ac:dyDescent="0.2"/>
    <row r="227" s="2" customFormat="1" ht="15" x14ac:dyDescent="0.2"/>
    <row r="228" s="2" customFormat="1" ht="15" x14ac:dyDescent="0.2"/>
    <row r="229" s="2" customFormat="1" ht="15" x14ac:dyDescent="0.2"/>
    <row r="230" s="2" customFormat="1" ht="15" x14ac:dyDescent="0.2"/>
    <row r="231" s="2" customFormat="1" ht="15" x14ac:dyDescent="0.2"/>
    <row r="232" s="2" customFormat="1" ht="15" x14ac:dyDescent="0.2"/>
    <row r="233" s="2" customFormat="1" ht="15" x14ac:dyDescent="0.2"/>
    <row r="234" s="2" customFormat="1" ht="15" x14ac:dyDescent="0.2"/>
    <row r="235" s="2" customFormat="1" ht="15" x14ac:dyDescent="0.2"/>
    <row r="236" s="2" customFormat="1" ht="15" x14ac:dyDescent="0.2"/>
    <row r="237" s="2" customFormat="1" ht="15" x14ac:dyDescent="0.2"/>
    <row r="238" s="2" customFormat="1" ht="15" x14ac:dyDescent="0.2"/>
    <row r="239" s="2" customFormat="1" ht="15" x14ac:dyDescent="0.2"/>
    <row r="240" s="2" customFormat="1" ht="15" x14ac:dyDescent="0.2"/>
    <row r="241" s="2" customFormat="1" ht="15" x14ac:dyDescent="0.2"/>
    <row r="242" s="2" customFormat="1" ht="15" x14ac:dyDescent="0.2"/>
    <row r="243" s="2" customFormat="1" ht="15" x14ac:dyDescent="0.2"/>
    <row r="244" s="2" customFormat="1" ht="15" x14ac:dyDescent="0.2"/>
    <row r="245" s="2" customFormat="1" ht="15" x14ac:dyDescent="0.2"/>
    <row r="246" s="2" customFormat="1" ht="15" x14ac:dyDescent="0.2"/>
    <row r="247" s="2" customFormat="1" ht="15" x14ac:dyDescent="0.2"/>
    <row r="248" s="2" customFormat="1" ht="15" x14ac:dyDescent="0.2"/>
    <row r="249" s="2" customFormat="1" ht="15" x14ac:dyDescent="0.2"/>
    <row r="250" s="2" customFormat="1" ht="15" x14ac:dyDescent="0.2"/>
    <row r="251" s="2" customFormat="1" ht="15" x14ac:dyDescent="0.2"/>
    <row r="252" s="2" customFormat="1" ht="15" x14ac:dyDescent="0.2"/>
    <row r="253" s="2" customFormat="1" ht="15" x14ac:dyDescent="0.2"/>
    <row r="254" s="2" customFormat="1" ht="15" x14ac:dyDescent="0.2"/>
    <row r="255" s="2" customFormat="1" ht="15" x14ac:dyDescent="0.2"/>
    <row r="256" s="2" customFormat="1" ht="15" x14ac:dyDescent="0.2"/>
    <row r="257" s="2" customFormat="1" ht="15" x14ac:dyDescent="0.2"/>
    <row r="258" s="2" customFormat="1" ht="15" x14ac:dyDescent="0.2"/>
    <row r="259" s="2" customFormat="1" ht="15" x14ac:dyDescent="0.2"/>
    <row r="260" s="2" customFormat="1" ht="15" x14ac:dyDescent="0.2"/>
    <row r="261" s="2" customFormat="1" ht="15" x14ac:dyDescent="0.2"/>
    <row r="262" s="2" customFormat="1" ht="15" x14ac:dyDescent="0.2"/>
    <row r="263" s="2" customFormat="1" ht="15" x14ac:dyDescent="0.2"/>
    <row r="264" s="2" customFormat="1" ht="15" x14ac:dyDescent="0.2"/>
    <row r="265" s="2" customFormat="1" ht="15" x14ac:dyDescent="0.2"/>
    <row r="266" s="2" customFormat="1" ht="15" x14ac:dyDescent="0.2"/>
    <row r="267" s="2" customFormat="1" ht="15" x14ac:dyDescent="0.2"/>
    <row r="268" s="2" customFormat="1" ht="15" x14ac:dyDescent="0.2"/>
    <row r="269" s="2" customFormat="1" ht="15" x14ac:dyDescent="0.2"/>
    <row r="270" s="2" customFormat="1" ht="15" x14ac:dyDescent="0.2"/>
    <row r="271" s="2" customFormat="1" ht="15" x14ac:dyDescent="0.2"/>
    <row r="272" s="2" customFormat="1" ht="15" x14ac:dyDescent="0.2"/>
    <row r="273" s="2" customFormat="1" ht="15" x14ac:dyDescent="0.2"/>
    <row r="274" s="2" customFormat="1" ht="15" x14ac:dyDescent="0.2"/>
    <row r="275" s="2" customFormat="1" ht="15" x14ac:dyDescent="0.2"/>
    <row r="276" s="2" customFormat="1" ht="15" x14ac:dyDescent="0.2"/>
    <row r="277" s="2" customFormat="1" ht="15" x14ac:dyDescent="0.2"/>
    <row r="278" s="2" customFormat="1" ht="15" x14ac:dyDescent="0.2"/>
    <row r="279" s="2" customFormat="1" ht="15" x14ac:dyDescent="0.2"/>
    <row r="280" s="2" customFormat="1" ht="15" x14ac:dyDescent="0.2"/>
    <row r="281" s="2" customFormat="1" ht="15" x14ac:dyDescent="0.2"/>
    <row r="282" s="2" customFormat="1" ht="15" x14ac:dyDescent="0.2"/>
    <row r="283" s="2" customFormat="1" ht="15" x14ac:dyDescent="0.2"/>
    <row r="284" s="2" customFormat="1" ht="15" x14ac:dyDescent="0.2"/>
    <row r="285" s="2" customFormat="1" ht="15" x14ac:dyDescent="0.2"/>
    <row r="286" s="2" customFormat="1" ht="15" x14ac:dyDescent="0.2"/>
    <row r="287" s="2" customFormat="1" ht="15" x14ac:dyDescent="0.2"/>
    <row r="288" s="2" customFormat="1" ht="15" x14ac:dyDescent="0.2"/>
    <row r="289" s="2" customFormat="1" ht="15" x14ac:dyDescent="0.2"/>
    <row r="290" s="2" customFormat="1" ht="15" x14ac:dyDescent="0.2"/>
    <row r="291" s="2" customFormat="1" ht="15" x14ac:dyDescent="0.2"/>
    <row r="292" s="2" customFormat="1" ht="15" x14ac:dyDescent="0.2"/>
    <row r="293" s="2" customFormat="1" ht="15" x14ac:dyDescent="0.2"/>
    <row r="294" s="2" customFormat="1" ht="15" x14ac:dyDescent="0.2"/>
    <row r="295" s="2" customFormat="1" ht="15" x14ac:dyDescent="0.2"/>
    <row r="296" s="2" customFormat="1" ht="15" x14ac:dyDescent="0.2"/>
    <row r="297" s="2" customFormat="1" ht="15" x14ac:dyDescent="0.2"/>
    <row r="298" s="2" customFormat="1" ht="15" x14ac:dyDescent="0.2"/>
    <row r="299" s="2" customFormat="1" ht="15" x14ac:dyDescent="0.2"/>
    <row r="300" s="2" customFormat="1" ht="15" x14ac:dyDescent="0.2"/>
    <row r="301" s="2" customFormat="1" ht="15" x14ac:dyDescent="0.2"/>
    <row r="302" s="2" customFormat="1" ht="15" x14ac:dyDescent="0.2"/>
    <row r="303" s="2" customFormat="1" ht="15" x14ac:dyDescent="0.2"/>
    <row r="304" s="2" customFormat="1" ht="15" x14ac:dyDescent="0.2"/>
    <row r="305" s="2" customFormat="1" ht="15" x14ac:dyDescent="0.2"/>
    <row r="306" s="2" customFormat="1" ht="15" x14ac:dyDescent="0.2"/>
    <row r="307" s="2" customFormat="1" ht="15" x14ac:dyDescent="0.2"/>
    <row r="308" s="2" customFormat="1" ht="15" x14ac:dyDescent="0.2"/>
    <row r="309" s="2" customFormat="1" ht="15" x14ac:dyDescent="0.2"/>
    <row r="310" s="2" customFormat="1" ht="15" x14ac:dyDescent="0.2"/>
    <row r="311" s="2" customFormat="1" ht="15" x14ac:dyDescent="0.2"/>
    <row r="312" s="2" customFormat="1" ht="15" x14ac:dyDescent="0.2"/>
    <row r="313" s="2" customFormat="1" ht="15" x14ac:dyDescent="0.2"/>
    <row r="314" s="2" customFormat="1" ht="15" x14ac:dyDescent="0.2"/>
    <row r="315" s="2" customFormat="1" ht="15" x14ac:dyDescent="0.2"/>
    <row r="316" s="2" customFormat="1" ht="15" x14ac:dyDescent="0.2"/>
    <row r="317" s="2" customFormat="1" ht="15" x14ac:dyDescent="0.2"/>
    <row r="318" s="2" customFormat="1" ht="15" x14ac:dyDescent="0.2"/>
    <row r="319" s="2" customFormat="1" ht="15" x14ac:dyDescent="0.2"/>
    <row r="320" s="2" customFormat="1" ht="15" x14ac:dyDescent="0.2"/>
    <row r="321" s="2" customFormat="1" ht="15" x14ac:dyDescent="0.2"/>
    <row r="322" s="2" customFormat="1" ht="15" x14ac:dyDescent="0.2"/>
    <row r="323" s="2" customFormat="1" ht="15" x14ac:dyDescent="0.2"/>
    <row r="324" s="2" customFormat="1" ht="15" x14ac:dyDescent="0.2"/>
    <row r="325" s="2" customFormat="1" ht="15" x14ac:dyDescent="0.2"/>
    <row r="326" s="2" customFormat="1" ht="15" x14ac:dyDescent="0.2"/>
    <row r="327" s="2" customFormat="1" ht="15" x14ac:dyDescent="0.2"/>
    <row r="328" s="2" customFormat="1" ht="15" x14ac:dyDescent="0.2"/>
    <row r="329" s="2" customFormat="1" ht="15" x14ac:dyDescent="0.2"/>
    <row r="330" s="2" customFormat="1" ht="15" x14ac:dyDescent="0.2"/>
    <row r="331" s="2" customFormat="1" ht="15" x14ac:dyDescent="0.2"/>
    <row r="332" s="2" customFormat="1" ht="15" x14ac:dyDescent="0.2"/>
    <row r="333" s="2" customFormat="1" ht="15" x14ac:dyDescent="0.2"/>
    <row r="334" s="2" customFormat="1" ht="15" x14ac:dyDescent="0.2"/>
    <row r="335" s="2" customFormat="1" ht="15" x14ac:dyDescent="0.2"/>
    <row r="336" s="2" customFormat="1" ht="15" x14ac:dyDescent="0.2"/>
    <row r="337" s="2" customFormat="1" ht="15" x14ac:dyDescent="0.2"/>
    <row r="338" s="2" customFormat="1" ht="15" x14ac:dyDescent="0.2"/>
    <row r="339" s="2" customFormat="1" ht="15" x14ac:dyDescent="0.2"/>
    <row r="340" s="2" customFormat="1" ht="15" x14ac:dyDescent="0.2"/>
    <row r="341" s="2" customFormat="1" ht="15" x14ac:dyDescent="0.2"/>
    <row r="342" s="2" customFormat="1" ht="15" x14ac:dyDescent="0.2"/>
    <row r="343" s="2" customFormat="1" ht="15" x14ac:dyDescent="0.2"/>
    <row r="344" s="2" customFormat="1" ht="15" x14ac:dyDescent="0.2"/>
    <row r="345" s="2" customFormat="1" ht="15" x14ac:dyDescent="0.2"/>
    <row r="346" s="2" customFormat="1" ht="15" x14ac:dyDescent="0.2"/>
    <row r="347" s="2" customFormat="1" ht="15" x14ac:dyDescent="0.2"/>
    <row r="348" s="2" customFormat="1" ht="15" x14ac:dyDescent="0.2"/>
    <row r="349" s="2" customFormat="1" ht="15" x14ac:dyDescent="0.2"/>
    <row r="350" s="2" customFormat="1" ht="15" x14ac:dyDescent="0.2"/>
    <row r="351" s="2" customFormat="1" ht="15" x14ac:dyDescent="0.2"/>
    <row r="352" s="2" customFormat="1" ht="15" x14ac:dyDescent="0.2"/>
    <row r="353" s="2" customFormat="1" ht="15" x14ac:dyDescent="0.2"/>
    <row r="354" s="2" customFormat="1" ht="15" x14ac:dyDescent="0.2"/>
    <row r="355" s="2" customFormat="1" ht="15" x14ac:dyDescent="0.2"/>
    <row r="356" s="2" customFormat="1" ht="15" x14ac:dyDescent="0.2"/>
    <row r="357" s="2" customFormat="1" ht="15" x14ac:dyDescent="0.2"/>
    <row r="358" s="2" customFormat="1" ht="15" x14ac:dyDescent="0.2"/>
    <row r="359" s="2" customFormat="1" ht="15" x14ac:dyDescent="0.2"/>
    <row r="360" s="2" customFormat="1" ht="15" x14ac:dyDescent="0.2"/>
    <row r="361" s="2" customFormat="1" ht="15" x14ac:dyDescent="0.2"/>
    <row r="362" s="2" customFormat="1" ht="15" x14ac:dyDescent="0.2"/>
    <row r="363" s="2" customFormat="1" ht="15" x14ac:dyDescent="0.2"/>
    <row r="364" s="2" customFormat="1" ht="15" x14ac:dyDescent="0.2"/>
    <row r="365" s="2" customFormat="1" ht="15" x14ac:dyDescent="0.2"/>
    <row r="366" s="2" customFormat="1" ht="15" x14ac:dyDescent="0.2"/>
    <row r="367" s="2" customFormat="1" ht="15" x14ac:dyDescent="0.2"/>
    <row r="368" s="2" customFormat="1" ht="15" x14ac:dyDescent="0.2"/>
    <row r="369" s="2" customFormat="1" ht="15" x14ac:dyDescent="0.2"/>
    <row r="370" s="2" customFormat="1" ht="15" x14ac:dyDescent="0.2"/>
    <row r="371" s="2" customFormat="1" ht="15" x14ac:dyDescent="0.2"/>
    <row r="372" s="2" customFormat="1" ht="15" x14ac:dyDescent="0.2"/>
    <row r="373" s="2" customFormat="1" ht="15" x14ac:dyDescent="0.2"/>
    <row r="374" s="2" customFormat="1" ht="15" x14ac:dyDescent="0.2"/>
    <row r="375" s="2" customFormat="1" ht="15" x14ac:dyDescent="0.2"/>
    <row r="376" s="2" customFormat="1" ht="15" x14ac:dyDescent="0.2"/>
    <row r="377" s="2" customFormat="1" ht="15" x14ac:dyDescent="0.2"/>
    <row r="378" s="2" customFormat="1" ht="15" x14ac:dyDescent="0.2"/>
    <row r="379" s="2" customFormat="1" ht="15" x14ac:dyDescent="0.2"/>
    <row r="380" s="2" customFormat="1" ht="15" x14ac:dyDescent="0.2"/>
    <row r="381" s="2" customFormat="1" ht="15" x14ac:dyDescent="0.2"/>
    <row r="382" s="2" customFormat="1" ht="15" x14ac:dyDescent="0.2"/>
    <row r="383" s="2" customFormat="1" ht="15" x14ac:dyDescent="0.2"/>
    <row r="384" s="2" customFormat="1" ht="15" x14ac:dyDescent="0.2"/>
    <row r="385" s="2" customFormat="1" ht="15" x14ac:dyDescent="0.2"/>
    <row r="386" s="2" customFormat="1" ht="15" x14ac:dyDescent="0.2"/>
    <row r="387" s="2" customFormat="1" ht="15" x14ac:dyDescent="0.2"/>
    <row r="388" s="2" customFormat="1" ht="15" x14ac:dyDescent="0.2"/>
    <row r="389" s="2" customFormat="1" ht="15" x14ac:dyDescent="0.2"/>
    <row r="390" s="2" customFormat="1" ht="15" x14ac:dyDescent="0.2"/>
    <row r="391" s="2" customFormat="1" ht="15" x14ac:dyDescent="0.2"/>
    <row r="392" s="2" customFormat="1" ht="15" x14ac:dyDescent="0.2"/>
    <row r="393" s="2" customFormat="1" ht="15" x14ac:dyDescent="0.2"/>
    <row r="394" s="2" customFormat="1" ht="15" x14ac:dyDescent="0.2"/>
    <row r="395" s="2" customFormat="1" ht="15" x14ac:dyDescent="0.2"/>
    <row r="396" s="2" customFormat="1" ht="15" x14ac:dyDescent="0.2"/>
    <row r="397" s="2" customFormat="1" ht="15" x14ac:dyDescent="0.2"/>
    <row r="398" s="2" customFormat="1" ht="15" x14ac:dyDescent="0.2"/>
    <row r="399" s="2" customFormat="1" ht="15" x14ac:dyDescent="0.2"/>
    <row r="400" s="2" customFormat="1" ht="15" x14ac:dyDescent="0.2"/>
    <row r="401" s="2" customFormat="1" ht="15" x14ac:dyDescent="0.2"/>
    <row r="402" s="2" customFormat="1" ht="15" x14ac:dyDescent="0.2"/>
    <row r="403" s="2" customFormat="1" ht="15" x14ac:dyDescent="0.2"/>
    <row r="404" s="2" customFormat="1" ht="15" x14ac:dyDescent="0.2"/>
    <row r="405" s="2" customFormat="1" ht="15" x14ac:dyDescent="0.2"/>
    <row r="406" s="2" customFormat="1" ht="15" x14ac:dyDescent="0.2"/>
    <row r="407" s="2" customFormat="1" ht="15" x14ac:dyDescent="0.2"/>
    <row r="408" s="2" customFormat="1" ht="15" x14ac:dyDescent="0.2"/>
    <row r="409" s="2" customFormat="1" ht="15" x14ac:dyDescent="0.2"/>
    <row r="410" s="2" customFormat="1" ht="15" x14ac:dyDescent="0.2"/>
    <row r="411" s="2" customFormat="1" ht="15" x14ac:dyDescent="0.2"/>
    <row r="412" s="2" customFormat="1" ht="15" x14ac:dyDescent="0.2"/>
    <row r="413" s="2" customFormat="1" ht="15" x14ac:dyDescent="0.2"/>
    <row r="414" s="2" customFormat="1" ht="15" x14ac:dyDescent="0.2"/>
    <row r="415" s="2" customFormat="1" ht="15" x14ac:dyDescent="0.2"/>
    <row r="416" s="2" customFormat="1" ht="15" x14ac:dyDescent="0.2"/>
    <row r="417" s="2" customFormat="1" ht="15" x14ac:dyDescent="0.2"/>
    <row r="418" s="2" customFormat="1" ht="15" x14ac:dyDescent="0.2"/>
    <row r="419" s="2" customFormat="1" ht="15" x14ac:dyDescent="0.2"/>
    <row r="420" s="2" customFormat="1" ht="15" x14ac:dyDescent="0.2"/>
    <row r="421" s="2" customFormat="1" ht="15" x14ac:dyDescent="0.2"/>
    <row r="422" s="2" customFormat="1" ht="15" x14ac:dyDescent="0.2"/>
    <row r="423" s="2" customFormat="1" ht="15" x14ac:dyDescent="0.2"/>
    <row r="424" s="2" customFormat="1" ht="15" x14ac:dyDescent="0.2"/>
    <row r="425" s="2" customFormat="1" ht="15" x14ac:dyDescent="0.2"/>
    <row r="426" s="2" customFormat="1" ht="15" x14ac:dyDescent="0.2"/>
    <row r="427" s="2" customFormat="1" ht="15" x14ac:dyDescent="0.2"/>
    <row r="428" s="2" customFormat="1" ht="15" x14ac:dyDescent="0.2"/>
    <row r="429" s="2" customFormat="1" ht="15" x14ac:dyDescent="0.2"/>
    <row r="430" s="2" customFormat="1" ht="15" x14ac:dyDescent="0.2"/>
    <row r="431" s="2" customFormat="1" ht="15" x14ac:dyDescent="0.2"/>
    <row r="432" s="2" customFormat="1" ht="15" x14ac:dyDescent="0.2"/>
    <row r="433" s="2" customFormat="1" ht="15" x14ac:dyDescent="0.2"/>
    <row r="434" s="2" customFormat="1" ht="15" x14ac:dyDescent="0.2"/>
    <row r="435" s="2" customFormat="1" ht="15" x14ac:dyDescent="0.2"/>
    <row r="436" s="2" customFormat="1" ht="15" x14ac:dyDescent="0.2"/>
    <row r="437" s="2" customFormat="1" ht="15" x14ac:dyDescent="0.2"/>
    <row r="438" s="2" customFormat="1" ht="15" x14ac:dyDescent="0.2"/>
    <row r="439" s="2" customFormat="1" ht="15" x14ac:dyDescent="0.2"/>
    <row r="440" s="2" customFormat="1" ht="15" x14ac:dyDescent="0.2"/>
    <row r="441" s="2" customFormat="1" ht="15" x14ac:dyDescent="0.2"/>
    <row r="442" s="2" customFormat="1" ht="15" x14ac:dyDescent="0.2"/>
    <row r="443" s="2" customFormat="1" ht="15" x14ac:dyDescent="0.2"/>
    <row r="444" s="2" customFormat="1" ht="15" x14ac:dyDescent="0.2"/>
    <row r="445" s="2" customFormat="1" ht="15" x14ac:dyDescent="0.2"/>
    <row r="446" s="2" customFormat="1" ht="15" x14ac:dyDescent="0.2"/>
    <row r="447" s="2" customFormat="1" ht="15" x14ac:dyDescent="0.2"/>
    <row r="448" s="2" customFormat="1" ht="15" x14ac:dyDescent="0.2"/>
    <row r="449" s="2" customFormat="1" ht="15" x14ac:dyDescent="0.2"/>
    <row r="450" s="2" customFormat="1" ht="15" x14ac:dyDescent="0.2"/>
    <row r="451" s="2" customFormat="1" ht="15" x14ac:dyDescent="0.2"/>
    <row r="452" s="2" customFormat="1" ht="15" x14ac:dyDescent="0.2"/>
    <row r="453" s="2" customFormat="1" ht="15" x14ac:dyDescent="0.2"/>
    <row r="454" s="2" customFormat="1" ht="15" x14ac:dyDescent="0.2"/>
    <row r="455" s="2" customFormat="1" ht="15" x14ac:dyDescent="0.2"/>
    <row r="456" s="2" customFormat="1" ht="15" x14ac:dyDescent="0.2"/>
    <row r="457" s="2" customFormat="1" ht="15" x14ac:dyDescent="0.2"/>
    <row r="458" s="2" customFormat="1" ht="15" x14ac:dyDescent="0.2"/>
    <row r="459" s="2" customFormat="1" ht="15" x14ac:dyDescent="0.2"/>
    <row r="460" s="2" customFormat="1" ht="15" x14ac:dyDescent="0.2"/>
    <row r="461" s="2" customFormat="1" ht="15" x14ac:dyDescent="0.2"/>
    <row r="462" s="2" customFormat="1" ht="15" x14ac:dyDescent="0.2"/>
    <row r="463" s="2" customFormat="1" ht="15" x14ac:dyDescent="0.2"/>
    <row r="464" s="2" customFormat="1" ht="15" x14ac:dyDescent="0.2"/>
    <row r="465" s="2" customFormat="1" ht="15" x14ac:dyDescent="0.2"/>
    <row r="466" s="2" customFormat="1" ht="15" x14ac:dyDescent="0.2"/>
    <row r="467" s="2" customFormat="1" ht="15" x14ac:dyDescent="0.2"/>
    <row r="468" s="2" customFormat="1" ht="15" x14ac:dyDescent="0.2"/>
    <row r="469" s="2" customFormat="1" ht="15" x14ac:dyDescent="0.2"/>
    <row r="470" s="2" customFormat="1" ht="15" x14ac:dyDescent="0.2"/>
    <row r="471" s="2" customFormat="1" ht="15" x14ac:dyDescent="0.2"/>
    <row r="472" s="2" customFormat="1" ht="15" x14ac:dyDescent="0.2"/>
    <row r="473" s="2" customFormat="1" ht="15" x14ac:dyDescent="0.2"/>
    <row r="474" s="2" customFormat="1" ht="15" x14ac:dyDescent="0.2"/>
    <row r="475" s="2" customFormat="1" ht="15" x14ac:dyDescent="0.2"/>
    <row r="476" s="2" customFormat="1" ht="15" x14ac:dyDescent="0.2"/>
    <row r="477" s="2" customFormat="1" ht="15" x14ac:dyDescent="0.2"/>
    <row r="478" s="2" customFormat="1" ht="15" x14ac:dyDescent="0.2"/>
    <row r="479" s="2" customFormat="1" ht="15" x14ac:dyDescent="0.2"/>
    <row r="480" s="2" customFormat="1" ht="15" x14ac:dyDescent="0.2"/>
    <row r="481" s="2" customFormat="1" ht="15" x14ac:dyDescent="0.2"/>
    <row r="482" s="2" customFormat="1" ht="15" x14ac:dyDescent="0.2"/>
    <row r="483" s="2" customFormat="1" ht="15" x14ac:dyDescent="0.2"/>
    <row r="484" s="2" customFormat="1" ht="15" x14ac:dyDescent="0.2"/>
    <row r="485" s="2" customFormat="1" ht="15" x14ac:dyDescent="0.2"/>
    <row r="486" s="2" customFormat="1" ht="15" x14ac:dyDescent="0.2"/>
    <row r="487" s="2" customFormat="1" ht="15" x14ac:dyDescent="0.2"/>
    <row r="488" s="2" customFormat="1" ht="15" x14ac:dyDescent="0.2"/>
    <row r="489" s="2" customFormat="1" ht="15" x14ac:dyDescent="0.2"/>
    <row r="490" s="2" customFormat="1" ht="15" x14ac:dyDescent="0.2"/>
    <row r="491" s="2" customFormat="1" ht="15" x14ac:dyDescent="0.2"/>
    <row r="492" s="2" customFormat="1" ht="15" x14ac:dyDescent="0.2"/>
    <row r="493" s="2" customFormat="1" ht="15" x14ac:dyDescent="0.2"/>
    <row r="494" s="2" customFormat="1" ht="15" x14ac:dyDescent="0.2"/>
    <row r="495" s="2" customFormat="1" ht="15" x14ac:dyDescent="0.2"/>
    <row r="496" s="2" customFormat="1" ht="15" x14ac:dyDescent="0.2"/>
    <row r="497" s="2" customFormat="1" ht="15" x14ac:dyDescent="0.2"/>
    <row r="498" s="2" customFormat="1" ht="15" x14ac:dyDescent="0.2"/>
    <row r="499" s="2" customFormat="1" ht="15" x14ac:dyDescent="0.2"/>
    <row r="500" s="2" customFormat="1" ht="15" x14ac:dyDescent="0.2"/>
    <row r="501" s="2" customFormat="1" ht="15" x14ac:dyDescent="0.2"/>
    <row r="502" s="2" customFormat="1" ht="15" x14ac:dyDescent="0.2"/>
    <row r="503" s="2" customFormat="1" ht="15" x14ac:dyDescent="0.2"/>
    <row r="504" s="2" customFormat="1" ht="15" x14ac:dyDescent="0.2"/>
    <row r="505" s="2" customFormat="1" ht="15" x14ac:dyDescent="0.2"/>
    <row r="506" s="2" customFormat="1" ht="15" x14ac:dyDescent="0.2"/>
    <row r="507" s="2" customFormat="1" ht="15" x14ac:dyDescent="0.2"/>
    <row r="508" s="2" customFormat="1" ht="15" x14ac:dyDescent="0.2"/>
    <row r="509" s="2" customFormat="1" ht="15" x14ac:dyDescent="0.2"/>
    <row r="510" s="2" customFormat="1" ht="15" x14ac:dyDescent="0.2"/>
    <row r="511" s="2" customFormat="1" ht="15" x14ac:dyDescent="0.2"/>
    <row r="512" s="2" customFormat="1" ht="15" x14ac:dyDescent="0.2"/>
    <row r="513" s="2" customFormat="1" ht="15" x14ac:dyDescent="0.2"/>
    <row r="514" s="2" customFormat="1" ht="15" x14ac:dyDescent="0.2"/>
    <row r="515" s="2" customFormat="1" ht="15" x14ac:dyDescent="0.2"/>
    <row r="516" s="2" customFormat="1" ht="15" x14ac:dyDescent="0.2"/>
    <row r="517" s="2" customFormat="1" ht="15" x14ac:dyDescent="0.2"/>
    <row r="518" s="2" customFormat="1" ht="15" x14ac:dyDescent="0.2"/>
    <row r="519" s="2" customFormat="1" ht="15" x14ac:dyDescent="0.2"/>
    <row r="520" s="2" customFormat="1" ht="15" x14ac:dyDescent="0.2"/>
    <row r="521" s="2" customFormat="1" ht="15" x14ac:dyDescent="0.2"/>
    <row r="522" s="2" customFormat="1" ht="15" x14ac:dyDescent="0.2"/>
    <row r="523" s="2" customFormat="1" ht="15" x14ac:dyDescent="0.2"/>
    <row r="524" s="2" customFormat="1" ht="15" x14ac:dyDescent="0.2"/>
    <row r="525" s="2" customFormat="1" ht="15" x14ac:dyDescent="0.2"/>
    <row r="526" s="2" customFormat="1" ht="15" x14ac:dyDescent="0.2"/>
    <row r="527" s="2" customFormat="1" ht="15" x14ac:dyDescent="0.2"/>
    <row r="528" s="2" customFormat="1" ht="15" x14ac:dyDescent="0.2"/>
    <row r="529" s="2" customFormat="1" ht="15" x14ac:dyDescent="0.2"/>
    <row r="530" s="2" customFormat="1" ht="15" x14ac:dyDescent="0.2"/>
    <row r="531" s="2" customFormat="1" ht="15" x14ac:dyDescent="0.2"/>
    <row r="532" s="2" customFormat="1" ht="15" x14ac:dyDescent="0.2"/>
    <row r="533" s="2" customFormat="1" ht="15" x14ac:dyDescent="0.2"/>
    <row r="534" s="2" customFormat="1" ht="15" x14ac:dyDescent="0.2"/>
    <row r="535" s="2" customFormat="1" ht="15" x14ac:dyDescent="0.2"/>
    <row r="536" s="2" customFormat="1" ht="15" x14ac:dyDescent="0.2"/>
    <row r="537" s="2" customFormat="1" ht="15" x14ac:dyDescent="0.2"/>
    <row r="538" s="2" customFormat="1" ht="15" x14ac:dyDescent="0.2"/>
    <row r="539" s="2" customFormat="1" ht="15" x14ac:dyDescent="0.2"/>
    <row r="540" s="2" customFormat="1" ht="15" x14ac:dyDescent="0.2"/>
    <row r="541" s="2" customFormat="1" ht="15" x14ac:dyDescent="0.2"/>
    <row r="542" s="2" customFormat="1" ht="15" x14ac:dyDescent="0.2"/>
    <row r="543" s="2" customFormat="1" ht="15" x14ac:dyDescent="0.2"/>
    <row r="544" s="2" customFormat="1" ht="15" x14ac:dyDescent="0.2"/>
    <row r="545" s="2" customFormat="1" ht="15" x14ac:dyDescent="0.2"/>
    <row r="546" s="2" customFormat="1" ht="15" x14ac:dyDescent="0.2"/>
    <row r="547" s="2" customFormat="1" ht="15" x14ac:dyDescent="0.2"/>
    <row r="548" s="2" customFormat="1" ht="15" x14ac:dyDescent="0.2"/>
    <row r="549" s="2" customFormat="1" ht="15" x14ac:dyDescent="0.2"/>
    <row r="550" s="2" customFormat="1" ht="15" x14ac:dyDescent="0.2"/>
    <row r="551" s="2" customFormat="1" ht="15" x14ac:dyDescent="0.2"/>
    <row r="552" s="2" customFormat="1" ht="15" x14ac:dyDescent="0.2"/>
    <row r="553" s="2" customFormat="1" ht="15" x14ac:dyDescent="0.2"/>
    <row r="554" s="2" customFormat="1" ht="15" x14ac:dyDescent="0.2"/>
    <row r="555" s="2" customFormat="1" ht="15" x14ac:dyDescent="0.2"/>
    <row r="556" s="2" customFormat="1" ht="15" x14ac:dyDescent="0.2"/>
    <row r="557" s="2" customFormat="1" ht="15" x14ac:dyDescent="0.2"/>
    <row r="558" s="2" customFormat="1" ht="15" x14ac:dyDescent="0.2"/>
    <row r="559" s="2" customFormat="1" ht="15" x14ac:dyDescent="0.2"/>
    <row r="560" s="2" customFormat="1" ht="15" x14ac:dyDescent="0.2"/>
    <row r="561" s="2" customFormat="1" ht="15" x14ac:dyDescent="0.2"/>
    <row r="562" s="2" customFormat="1" ht="15" x14ac:dyDescent="0.2"/>
    <row r="563" s="2" customFormat="1" ht="15" x14ac:dyDescent="0.2"/>
    <row r="564" s="2" customFormat="1" ht="15" x14ac:dyDescent="0.2"/>
    <row r="565" s="2" customFormat="1" ht="15" x14ac:dyDescent="0.2"/>
    <row r="566" s="2" customFormat="1" ht="15" x14ac:dyDescent="0.2"/>
    <row r="567" s="2" customFormat="1" ht="15" x14ac:dyDescent="0.2"/>
    <row r="568" s="2" customFormat="1" ht="15" x14ac:dyDescent="0.2"/>
    <row r="569" s="2" customFormat="1" ht="15" x14ac:dyDescent="0.2"/>
    <row r="570" s="2" customFormat="1" ht="15" x14ac:dyDescent="0.2"/>
    <row r="571" s="2" customFormat="1" ht="15" x14ac:dyDescent="0.2"/>
    <row r="572" s="2" customFormat="1" ht="15" x14ac:dyDescent="0.2"/>
    <row r="573" s="2" customFormat="1" ht="15" x14ac:dyDescent="0.2"/>
    <row r="574" s="2" customFormat="1" ht="15" x14ac:dyDescent="0.2"/>
    <row r="575" s="2" customFormat="1" ht="15" x14ac:dyDescent="0.2"/>
    <row r="576" s="2" customFormat="1" ht="15" x14ac:dyDescent="0.2"/>
    <row r="577" s="2" customFormat="1" ht="15" x14ac:dyDescent="0.2"/>
    <row r="578" s="2" customFormat="1" ht="15" x14ac:dyDescent="0.2"/>
    <row r="579" s="2" customFormat="1" ht="15" x14ac:dyDescent="0.2"/>
    <row r="580" s="2" customFormat="1" ht="15" x14ac:dyDescent="0.2"/>
    <row r="581" s="2" customFormat="1" ht="15" x14ac:dyDescent="0.2"/>
    <row r="582" s="2" customFormat="1" ht="15" x14ac:dyDescent="0.2"/>
    <row r="583" s="2" customFormat="1" ht="15" x14ac:dyDescent="0.2"/>
    <row r="584" s="2" customFormat="1" ht="15" x14ac:dyDescent="0.2"/>
    <row r="585" s="2" customFormat="1" ht="15" x14ac:dyDescent="0.2"/>
    <row r="586" s="2" customFormat="1" ht="15" x14ac:dyDescent="0.2"/>
    <row r="587" s="2" customFormat="1" ht="15" x14ac:dyDescent="0.2"/>
    <row r="588" s="2" customFormat="1" ht="15" x14ac:dyDescent="0.2"/>
    <row r="589" s="2" customFormat="1" ht="15" x14ac:dyDescent="0.2"/>
    <row r="590" s="2" customFormat="1" ht="15" x14ac:dyDescent="0.2"/>
    <row r="591" s="2" customFormat="1" ht="15" x14ac:dyDescent="0.2"/>
    <row r="592" s="2" customFormat="1" ht="15" x14ac:dyDescent="0.2"/>
    <row r="593" s="2" customFormat="1" ht="15" x14ac:dyDescent="0.2"/>
    <row r="594" s="2" customFormat="1" ht="15" x14ac:dyDescent="0.2"/>
    <row r="595" s="2" customFormat="1" ht="15" x14ac:dyDescent="0.2"/>
    <row r="596" s="2" customFormat="1" ht="15" x14ac:dyDescent="0.2"/>
    <row r="597" s="2" customFormat="1" ht="15" x14ac:dyDescent="0.2"/>
    <row r="598" s="2" customFormat="1" ht="15" x14ac:dyDescent="0.2"/>
    <row r="599" s="2" customFormat="1" ht="15" x14ac:dyDescent="0.2"/>
    <row r="600" s="2" customFormat="1" ht="15" x14ac:dyDescent="0.2"/>
    <row r="601" s="2" customFormat="1" ht="15" x14ac:dyDescent="0.2"/>
    <row r="602" s="2" customFormat="1" ht="15" x14ac:dyDescent="0.2"/>
    <row r="603" s="2" customFormat="1" ht="15" x14ac:dyDescent="0.2"/>
    <row r="604" s="2" customFormat="1" ht="15" x14ac:dyDescent="0.2"/>
    <row r="605" s="2" customFormat="1" ht="15" x14ac:dyDescent="0.2"/>
    <row r="606" s="2" customFormat="1" ht="15" x14ac:dyDescent="0.2"/>
    <row r="607" s="2" customFormat="1" ht="15" x14ac:dyDescent="0.2"/>
    <row r="608" s="2" customFormat="1" ht="15" x14ac:dyDescent="0.2"/>
    <row r="609" s="2" customFormat="1" ht="15" x14ac:dyDescent="0.2"/>
    <row r="610" s="2" customFormat="1" ht="15" x14ac:dyDescent="0.2"/>
    <row r="611" s="2" customFormat="1" ht="15" x14ac:dyDescent="0.2"/>
    <row r="612" s="2" customFormat="1" ht="15" x14ac:dyDescent="0.2"/>
    <row r="613" s="2" customFormat="1" ht="15" x14ac:dyDescent="0.2"/>
    <row r="614" s="2" customFormat="1" ht="15" x14ac:dyDescent="0.2"/>
    <row r="615" s="2" customFormat="1" ht="15" x14ac:dyDescent="0.2"/>
    <row r="616" s="2" customFormat="1" ht="15" x14ac:dyDescent="0.2"/>
    <row r="617" s="2" customFormat="1" ht="15" x14ac:dyDescent="0.2"/>
    <row r="618" s="2" customFormat="1" ht="15" x14ac:dyDescent="0.2"/>
    <row r="619" s="2" customFormat="1" ht="15" x14ac:dyDescent="0.2"/>
    <row r="620" s="2" customFormat="1" ht="15" x14ac:dyDescent="0.2"/>
    <row r="621" s="2" customFormat="1" ht="15" x14ac:dyDescent="0.2"/>
    <row r="622" s="2" customFormat="1" ht="15" x14ac:dyDescent="0.2"/>
    <row r="623" s="2" customFormat="1" ht="15" x14ac:dyDescent="0.2"/>
    <row r="624" s="2" customFormat="1" ht="15" x14ac:dyDescent="0.2"/>
    <row r="625" s="2" customFormat="1" ht="15" x14ac:dyDescent="0.2"/>
    <row r="626" s="2" customFormat="1" ht="15" x14ac:dyDescent="0.2"/>
    <row r="627" s="2" customFormat="1" ht="15" x14ac:dyDescent="0.2"/>
    <row r="628" s="2" customFormat="1" ht="15" x14ac:dyDescent="0.2"/>
    <row r="629" s="2" customFormat="1" ht="15" x14ac:dyDescent="0.2"/>
    <row r="630" s="2" customFormat="1" ht="15" x14ac:dyDescent="0.2"/>
    <row r="631" s="2" customFormat="1" ht="15" x14ac:dyDescent="0.2"/>
    <row r="632" s="2" customFormat="1" ht="15" x14ac:dyDescent="0.2"/>
    <row r="633" s="2" customFormat="1" ht="15" x14ac:dyDescent="0.2"/>
    <row r="634" s="2" customFormat="1" ht="15" x14ac:dyDescent="0.2"/>
    <row r="635" s="2" customFormat="1" ht="15" x14ac:dyDescent="0.2"/>
    <row r="636" s="2" customFormat="1" ht="15" x14ac:dyDescent="0.2"/>
    <row r="637" s="2" customFormat="1" ht="15" x14ac:dyDescent="0.2"/>
    <row r="638" s="2" customFormat="1" ht="15" x14ac:dyDescent="0.2"/>
    <row r="639" s="2" customFormat="1" ht="15" x14ac:dyDescent="0.2"/>
    <row r="640" s="2" customFormat="1" ht="15" x14ac:dyDescent="0.2"/>
    <row r="641" s="2" customFormat="1" ht="15" x14ac:dyDescent="0.2"/>
    <row r="642" s="2" customFormat="1" ht="15" x14ac:dyDescent="0.2"/>
    <row r="643" s="2" customFormat="1" ht="15" x14ac:dyDescent="0.2"/>
    <row r="644" s="2" customFormat="1" ht="15" x14ac:dyDescent="0.2"/>
    <row r="645" s="2" customFormat="1" ht="15" x14ac:dyDescent="0.2"/>
    <row r="646" s="2" customFormat="1" ht="15" x14ac:dyDescent="0.2"/>
    <row r="647" s="2" customFormat="1" ht="15" x14ac:dyDescent="0.2"/>
    <row r="648" s="2" customFormat="1" ht="15" x14ac:dyDescent="0.2"/>
    <row r="649" s="2" customFormat="1" ht="15" x14ac:dyDescent="0.2"/>
    <row r="650" s="2" customFormat="1" ht="15" x14ac:dyDescent="0.2"/>
  </sheetData>
  <mergeCells count="4">
    <mergeCell ref="A25:E25"/>
    <mergeCell ref="A19:E19"/>
    <mergeCell ref="A30:F30"/>
    <mergeCell ref="A36:F3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Dispositionskarte</vt:lpstr>
      <vt:lpstr>Lösungsblatt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Gompper</dc:creator>
  <cp:lastModifiedBy>Birgit Schmidt</cp:lastModifiedBy>
  <cp:lastPrinted>2001-03-08T13:22:21Z</cp:lastPrinted>
  <dcterms:created xsi:type="dcterms:W3CDTF">2000-06-18T14:50:23Z</dcterms:created>
  <dcterms:modified xsi:type="dcterms:W3CDTF">2018-03-04T10:43:56Z</dcterms:modified>
</cp:coreProperties>
</file>